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000" windowHeight="9735"/>
  </bookViews>
  <sheets>
    <sheet name="2017" sheetId="1" r:id="rId1"/>
  </sheets>
  <calcPr calcId="152511"/>
</workbook>
</file>

<file path=xl/calcChain.xml><?xml version="1.0" encoding="utf-8"?>
<calcChain xmlns="http://schemas.openxmlformats.org/spreadsheetml/2006/main">
  <c r="Q41" i="1" l="1"/>
  <c r="Q40" i="1"/>
  <c r="N41" i="1" l="1"/>
  <c r="N40" i="1"/>
  <c r="R39" i="1" l="1"/>
  <c r="O39" i="1"/>
  <c r="R38" i="1"/>
  <c r="O38" i="1"/>
  <c r="R37" i="1"/>
  <c r="O37" i="1"/>
  <c r="R36" i="1"/>
  <c r="O36" i="1"/>
  <c r="R35" i="1"/>
  <c r="R34" i="1"/>
  <c r="R33" i="1"/>
  <c r="O33" i="1"/>
</calcChain>
</file>

<file path=xl/sharedStrings.xml><?xml version="1.0" encoding="utf-8"?>
<sst xmlns="http://schemas.openxmlformats.org/spreadsheetml/2006/main" count="339" uniqueCount="251">
  <si>
    <t>Valoarea estimata</t>
  </si>
  <si>
    <t>Ofertanti</t>
  </si>
  <si>
    <t>Lei (fara TVA)</t>
  </si>
  <si>
    <t>Denumire produs/ serviciu lucrare achizitionat</t>
  </si>
  <si>
    <t>Cod CPV</t>
  </si>
  <si>
    <t>Credite bugetare aprobate (BVC)</t>
  </si>
  <si>
    <t xml:space="preserve">Lei </t>
  </si>
  <si>
    <t>Angajament bugetar nr. si data</t>
  </si>
  <si>
    <t>Valoare angajament bugetar Lei (cu TVA)</t>
  </si>
  <si>
    <t>Procedura de achizitie</t>
  </si>
  <si>
    <t>Denumire firma</t>
  </si>
  <si>
    <t>Criteriu de evaluare a ofertelor</t>
  </si>
  <si>
    <t>Valoare oferta</t>
  </si>
  <si>
    <t>Punctajul obtinut</t>
  </si>
  <si>
    <t>Valoare desemnata castigatoare</t>
  </si>
  <si>
    <t>Lei (cu TVA)</t>
  </si>
  <si>
    <t>Angajament legal</t>
  </si>
  <si>
    <t>Nr. si data</t>
  </si>
  <si>
    <t>Valoare angajament legal</t>
  </si>
  <si>
    <t>Factura nr. si data</t>
  </si>
  <si>
    <t>Ordonantare la plata nr/data</t>
  </si>
  <si>
    <t>(Lei )</t>
  </si>
  <si>
    <t>Angajamente legale ramase de plata (lei)</t>
  </si>
  <si>
    <t>Nr. si data notei de intrare receptie/procesului verbal de receptie</t>
  </si>
  <si>
    <t>Plati efectuate</t>
  </si>
  <si>
    <t>Denumire entitate…………………….</t>
  </si>
  <si>
    <t>Macheta nr. 1</t>
  </si>
  <si>
    <t>Licitatie deschisa</t>
  </si>
  <si>
    <t>Pretul cel mai scazut</t>
  </si>
  <si>
    <t>A.T.S.A. INDUSTRY SRL</t>
  </si>
  <si>
    <t>SISTEME INTEGRATE PENTRU SITUATII DE URGENTA-SISU SRL</t>
  </si>
  <si>
    <t>Furnizarea unui remorcher de tractare/ împingere aeronave, fara bare de tractare, cu ridicarea jambei de bot, servicii de scolarizare personal si servicii de service în perioada de garantie</t>
  </si>
  <si>
    <t>34144740-7 - Vehicule de tractare a aeronavelor (Rev.2)
50100000-6 - Servicii de reparare si de intretinere a vehiculelor si a echipamentelor aferente si servicii conexe (Rev.2)
80510000-2 - Servicii de formare specializata (Rev.2)</t>
  </si>
  <si>
    <t>BVC SOS AIHCB 2016</t>
  </si>
  <si>
    <t xml:space="preserve">39224200-0 - Perii (Rev.2)
</t>
  </si>
  <si>
    <t>Contract sectorial de furnizare gaze naturale</t>
  </si>
  <si>
    <t>Negociere fara anunt de participare</t>
  </si>
  <si>
    <t xml:space="preserve">09123000-7 - Gaze naturale (Rev.2)
</t>
  </si>
  <si>
    <t>E.ON ENERGIE ROMANIA S.A.</t>
  </si>
  <si>
    <t>BVC 2017 Cap Cheltuieli Energie apa</t>
  </si>
  <si>
    <t>Achizitia de consumabile pentru echipamentele de control de securitate tip ETD ITEMISER 4DX din dotarea CNAB</t>
  </si>
  <si>
    <t xml:space="preserve">
38900000-4 - Diverse instrumente de evaluare si de testare (Rev.2)
</t>
  </si>
  <si>
    <t>MB Telecom Ltd S.R.L.</t>
  </si>
  <si>
    <t>BVC 2016-2018 Cap Materiale consumabile</t>
  </si>
  <si>
    <t>Furnizarea unui ambulift - autospeciala pentru transportul si îmbarcarea/ debarcarea pasagerilor cu dizabilitati si a celor cu mobilitate redusa</t>
  </si>
  <si>
    <t xml:space="preserve">
34144000-8 - Autovehicule cu utilizare speciala (Rev.2)
42416000-5 - Ascensoare, schipuri, dispozitive de ridicare, scari si trotuare rulante (Rev.2)
50100000-6 - Servicii de reparare si de intretinere a vehiculelor si a echipamentelor aferente si servicii conexe (Rev.2)
80510000-2 - Servicii de formare specializata (Rev.2)</t>
  </si>
  <si>
    <t xml:space="preserve">BVC 2016-2018 Sectiunea Dotari </t>
  </si>
  <si>
    <t>ACHIZITIA UNUI REMORCHER CONVENTIONAL CU BARA DE TRACTARE, SERVICIILE DE SERVICE OBLIGATORII IN PERIOADA DE GARANTIE, PRECUM SI SCOLARIZAREA PERSONALULUI</t>
  </si>
  <si>
    <t xml:space="preserve">34960000-4 - Echipament aeroportuar (Rev.2)
50110000-9 - Servicii de reparare si de intretinere a autovehiculelor si a echipamentelor conexe (Rev.2)
</t>
  </si>
  <si>
    <t>ACHIZITIONAREA UNEI FREZE DE ZAPADA, PRECUM SI A SERVICIILOR DE SERVICE OBLIGATORII IN PERIOADA DE GARANTIE SI A SERVICIILOR DE SCOLARIZARE A PERSONALULUI</t>
  </si>
  <si>
    <t xml:space="preserve">
34960000-4 - Echipament aeroportuar (Rev.2)
50110000-9 - Servicii de reparare si de intretinere a autovehiculelor si a echipamentelor conexe (Rev.2)
80510000-2 - Servicii de formare specializata (Rev.2)</t>
  </si>
  <si>
    <t xml:space="preserve"> PERII DE OTEL PENTRU UTILAJUL COMPACT DE DESZAPEZIRE MODEL CJS SCHIMDT, DESTINAT DESZAPEZIRII SUPRAFETELOR DE MISCARE AIBB-AV</t>
  </si>
  <si>
    <t>Piese de schimb si consumabile pentru bare de tractare aeronave, model HYDRO, din dotarea S.O.S. AIHCB</t>
  </si>
  <si>
    <t xml:space="preserve">
19510000-4 - Produse din cauciuc (Rev.2)
34900000-6 - Diverse echipamente de transport si piese de schimb (Rev.2)
34941100-6 - Tije (Rev.2)
42122000-0 - Pompe (Rev.2)
42131145-4 - Supape de retinere (Rev.2)</t>
  </si>
  <si>
    <t>BVC 2016-2018 al SOS AIHCB,  Capitolul „Materiale consumabile – consumabile specifice – materiale întreținere echipamente” și Capitolul „Piese de schimb”.</t>
  </si>
  <si>
    <t>ACHIZITIA DE ARTICOLE DE IMBRACAMINTE SI ACCESORII- PE LOTURI LOT I - Furnizarea de camasi tip bluzon LOT II - Furnizarea de tricouri tip polo personalizate LOT III - Furnizarea de sepci personalizate LOT IV - Furnizarea de ochelari de soare</t>
  </si>
  <si>
    <t xml:space="preserve">18332000-5 - Camasi (Rev.2)
18333000-2 - Tricouri polo (Rev.2)
18443340-1 - Sepci (Rev.2)
33733000-7 - Ochelari de soare (Rev.2)
</t>
  </si>
  <si>
    <t>BVC 2017 al SOS AIBB AV</t>
  </si>
  <si>
    <t xml:space="preserve"> Furnizare energie electrica</t>
  </si>
  <si>
    <t xml:space="preserve">
09310000-5 - Electricitate (Rev.2)
</t>
  </si>
  <si>
    <t xml:space="preserve"> FURNIZAREA A 3 MICROBUZE-AUTOSPECIALE PENTRU TRANSPORTUL PASAGERILOR CU DIZABILITATI SI A CELOR CU MOBILITATE REDUSA (PMR) CU ASIGURAREA REVIZIILOR TEHNICE OBLIGATORII IN PERIOADA DE GARANTIE A PRODUSELOR
</t>
  </si>
  <si>
    <t xml:space="preserve">33193100-0 - Vehicule pentru persoane invalide si scaune cu rotile (Rev.2)
50100000-6 - Servicii de reparare si de intretinere a vehiculelor si a echipamentelor aferente si servicii conexe (Rev.2)
</t>
  </si>
  <si>
    <t>14.619.350 RON</t>
  </si>
  <si>
    <t>LOT I. Furniz cartele PVC oarbe,LOT.II Furniz cartele proximitate codate pe 37 biti pt legitimatii LOT III.Furniz. cartele acces duale LOT IV .Furniz suport plastic-port ecuson oriz/vert pt legitim 9,3 x7,4 cm LOT V.Furniz taguri pt sisteme CA/TIP UHF LOT VI.Furniz holograme personalz 43 x 16 mm LOT VII.Furniz holograme personalz 16 x 16 mm LOT VIII.Furniz lantisoare LOT.IX. Furniz clipsuri pt ecusoane</t>
  </si>
  <si>
    <t xml:space="preserve">22457000-8 - Cartele de acces (Rev.2)
30162000-2 - Carduri inteligente (Rev.2)
30191140-7 - Accesorii de identificare personala (Rev.2)
</t>
  </si>
  <si>
    <t>BVC 2017 CAPITOLUL Obiecte de inventar</t>
  </si>
  <si>
    <t>LOT I:  24600.00  LEI                                          LOT II:  1143600.00 LEI                                     LOT III:  2368000.00  LEI                                       LOT IV: 278600.00 LEI                                             LOT V:    529200.00 LEI                                           LOT VI:  150000.00 LEI                                             LOT VII:   10500.00 LEI                                                                 LOT VIII: 301000.00 LEI                                           LOT IX: 68600.00  LEI</t>
  </si>
  <si>
    <t>Utilaje complexe cu plug, perie si suflanta pentru deszapezirea aeroporturilor, prestarea serviciilor de scolarizare a personalului ce va utiliza si întretine utilajele si a serviciilor de service în perioada de garantie a utilajelor</t>
  </si>
  <si>
    <t>34143000-1 - Vehicule pentru intretinere pe timp de iarna (Rev.2)
50100000-6 - Servicii de reparare si de intretinere a vehiculelor si a echipamentelor aferente si servicii conexe (Rev.2)
80510000-2 - Servicii de formare specializata (Rev.2)</t>
  </si>
  <si>
    <t>Achizitia de remorchere de tractare/ impingere aeronave, fara bare de tractare, cu ridicarea jambei de bot, servicii de scolarizare personal si servicii de service în perioada de garantie</t>
  </si>
  <si>
    <t>MASINA DE MATURAT DE MARE VITEZA SI CAPACITATE PENTRU SUPRAFETE AEROPORTUARE</t>
  </si>
  <si>
    <t>BUSSINESS PLUS SRL</t>
  </si>
  <si>
    <t>34921200-1 - Masini de maturat pistele (Rev.2)
50100000-6 - Servicii de reparare si de intretinere a vehiculelor si a echipamentelor aferente si servicii conexe (Rev.2)
80510000-2 - Servicii de formare specializata (Rev.2)</t>
  </si>
  <si>
    <t xml:space="preserve">BVC 2015-2017 Sectiunea Dotari </t>
  </si>
  <si>
    <t>OMNIASIG VIENNA INSURANCE GROUP S.A.</t>
  </si>
  <si>
    <t xml:space="preserve">BVC Cap 613 Servicii de asigurare </t>
  </si>
  <si>
    <t>Polita de asigurare pentru raspundere civila auto obligatorie pentru masina de maturat de mare viteza si capacitate pentru suprafete aeroportuare marca Schmidt AS 990</t>
  </si>
  <si>
    <t xml:space="preserve"> 
66516100-1 - Servicii de asigurare de raspundere civila auto (Rev.2)
</t>
  </si>
  <si>
    <t>Servicii de efectuare a expertizelor tehnice si de elaborare a studiului de fezabilitate in vederea realizarii investitiei “Sistematizarea suprafetei de miscare a AIHCB in vederea cresterii capacitatii operationale si asigurarii conformarii cu prevederile R139/2014”</t>
  </si>
  <si>
    <t>Servicii de intretinere si reparatii pentru autospeciale de stins incendii Iveco Magirus Dragon X6</t>
  </si>
  <si>
    <t>cEl mai bun raport calitate-pret</t>
  </si>
  <si>
    <t xml:space="preserve">71319000-7 - Servicii de expertiza (Rev.2)
71241000-9 - Studii de fezabilitate, servicii de consultanta, analize (Rev.2)
</t>
  </si>
  <si>
    <t>SC ADURO IMPEX SRL</t>
  </si>
  <si>
    <t xml:space="preserve">50413200-5 - Servicii de reparare si de intretinere a echipamentului de stingere a incendiilor (Rev.2)
50100000-6 - Servicii de reparare si de intretinere a vehiculelor si a echipamentelor aferente si servicii conexe (Rev.2)
</t>
  </si>
  <si>
    <t>Servicii de intretinere (inclusiv consumabile) si reparatii pentru echipamentele de detectie a urmelor de explozivi TIP ITEMISER3 si a portilor detectore de metale Metor 300 EMD si asigurarea pieselor de schimb necesare functionarii permanente a acestora</t>
  </si>
  <si>
    <t>ACHIZITIA DE POLITE DE ASIGURARE PENTRU RASPUNDERE CIVILA AUTO OBLIGATORIE</t>
  </si>
  <si>
    <t>Polite de asigurare pentru raspundere civila auto obligatorie</t>
  </si>
  <si>
    <t xml:space="preserve">servicii de asigurare a bunurilor detinute de CNAB, lotul 1 si lotul 2 </t>
  </si>
  <si>
    <t>SERVICII DE TELECOMUNICATII AERONAUTICE PRIN CARE VOR FI RECEPTIONATE SI TRANSMISE MESAJE OPERATIONALE ATI (AIR TRANSPORT INDUSTRY), RESPECTIV MESAJE SPECIFICE ATI DE TIP B (IATA).</t>
  </si>
  <si>
    <t xml:space="preserve"> Servicii de intretinere si reparare a frezei de zapada ROLBA 1500 si a tractoarelor FENDT VARIO 714 si furnizarea pieselor de schimb si consumabilelor necesare prestarii acestor servicii</t>
  </si>
  <si>
    <t>Servicii de intretinere si reparatii autovehiculele marca Duster</t>
  </si>
  <si>
    <t>50610000-4 - Servicii de reparare si de intretinere a echipamentului de securitate (Rev.2)
34913000-0 - Diverse piese de schimb (Rev.2)</t>
  </si>
  <si>
    <t xml:space="preserve">66516100-1 - Servicii de asigurare de raspundere civila auto (Rev.2)
</t>
  </si>
  <si>
    <t xml:space="preserve">
66516100-1 - Servicii de asigurare de raspundere civila auto (Rev.2)
</t>
  </si>
  <si>
    <t xml:space="preserve">
66515200-5 - Servicii de asigurare a bunurilor (Rev.2)
</t>
  </si>
  <si>
    <t xml:space="preserve"> 
60440000-4 - Servicii aeriene si servicii conexe (Rev.2)
</t>
  </si>
  <si>
    <t>SITA Information Networking Computing BV</t>
  </si>
  <si>
    <t>50110000-9 - Servicii de reparare si de intretinere a autovehiculelor si a echipamentelor conexe (Rev.2)
34300000-0 - Piese si accesorii pentru vehicule si pentru motoare de vehicule (Rev.2)</t>
  </si>
  <si>
    <t xml:space="preserve">50110000-9 - Servicii de reparare si de intretinere a autovehiculelor si a echipamentelor conexe (Rev.2)
</t>
  </si>
  <si>
    <t>BVC SIS 2017 Capitolul 635 (Alte impozite, taxe, varsaminte)</t>
  </si>
  <si>
    <t>BVC 2017-2018 SOS AIHCB CAP Intretinere si reparatii</t>
  </si>
  <si>
    <t>Lot I:226657.60 RON                 LOT II:  78400.00 RON LOT III: 44800.00 RON LOT IV: 34000.00   RON</t>
  </si>
  <si>
    <t>BVC 2018 Cap Consumabile specifice</t>
  </si>
  <si>
    <t>BVC 2017 Capitolul Materiale Consumabile</t>
  </si>
  <si>
    <t>BVC 2017-2018  Sectiunea Dotari</t>
  </si>
  <si>
    <t>BVC 2017-2018 Sectiunea  Dotari</t>
  </si>
  <si>
    <t>BVC 2018 Sectiunea Dotari</t>
  </si>
  <si>
    <t>BVC 2018 Capitolul Intretinere si reparatii</t>
  </si>
  <si>
    <t>BVC 2018-2020</t>
  </si>
  <si>
    <t>BVC 2018 -2020 Capitolul Intretinere si reparatii</t>
  </si>
  <si>
    <t xml:space="preserve">BVC 2018 </t>
  </si>
  <si>
    <t>BVC 2018  Capitolul  Energie apa</t>
  </si>
  <si>
    <t>100 puncte</t>
  </si>
  <si>
    <t>447/C/15.12.2017</t>
  </si>
  <si>
    <t>458/C/20.12.2017</t>
  </si>
  <si>
    <t xml:space="preserve">BUSINESS PLUS S.R.L. </t>
  </si>
  <si>
    <t>338/C/19.09.2017</t>
  </si>
  <si>
    <t>308/C/29.08.2017</t>
  </si>
  <si>
    <t>309/C/29.08.2017</t>
  </si>
  <si>
    <t>306/C/29.08.2017</t>
  </si>
  <si>
    <t>250/C/14.07.2017</t>
  </si>
  <si>
    <t xml:space="preserve">LOT I 1. S.C. C&amp;A COMPANY S.R.L.
2. S.C. MATEI CONF GRUP S.R.L.
3. S.C. MATTEO CONS TRADE S.R.L.
4. S.C. MOBIENTE S.R.L. 
5. S.C. NGM COMPANY  S.R.L.
LOT II  1. S.C. ARMOS SERVICES S.R.L.
2. S.C. ARTEGO S.A
3. S.C. C&amp;A COMPANY S.R.L.
4. S.C. MATEI CONF GRUP S.R.L.
5. S.C. MATTEO CONS TRADE S.R.L. 
6. S.C. NGM COMPANY  S.R.L.
7. S.C. RENANIA TRADE S.R.L.
 LOT III 1. S.C. ARTEGO S.A.
2. S.C. C&amp;A COMPANY S.R.L.
3. S.C. MATEI CONF GRUP S.R.L.
4. S.C. MATTEO CONS TRADE S.R.L. 
5. S.C. NGM COMPANY  S.R.L.
6. S.C. RENANIA TRADE S.R.L.
7. S.C. ARMOS SERVICES S.R.L.
 LOT IV 1. S.C. ARTEGO S.A.
2. S.C. C&amp;A COMPANY S.R.L.
3. S.C. RENANIA TRADE S.R.L.
4. S.C. ARMOS SERVICES S.R.L.
5. S.C. MATTEO CONS TRADE S.R.L.
</t>
  </si>
  <si>
    <t>176/C/31.05.2017</t>
  </si>
  <si>
    <t>RADACINI MOTORS S.R.L.                             ENOLA AUTO SRL</t>
  </si>
  <si>
    <t>141/C/08.05.2017</t>
  </si>
  <si>
    <t xml:space="preserve"> 10 CEZ VANZARE SA
ENEL ENERGIE MUNTENIA S.A.    </t>
  </si>
  <si>
    <t>38/C/31.01.2017</t>
  </si>
  <si>
    <t xml:space="preserve">A.T.S.A. INDUSTRY SRL                                    DMV AVIATECH SRL                                 EUROPAST INTERNATIONAL GMBH-OVERAASEN AS                                                 FRESIA SPA SRL    </t>
  </si>
  <si>
    <t>36/C/31.01.2017</t>
  </si>
  <si>
    <t xml:space="preserve">BUSSINESS PLUS SRL                                    DMV AVIATECH SRL </t>
  </si>
  <si>
    <t>25/C/26.01.2017</t>
  </si>
  <si>
    <t xml:space="preserve">DMV AVIATECH SRL
A.T.S.A. INDUSTRY SRL    </t>
  </si>
  <si>
    <t>383/C/19.10.2017</t>
  </si>
  <si>
    <t xml:space="preserve">OMNIASIG VIENNA INSURANCE GROUP S.A.   </t>
  </si>
  <si>
    <t>432/c/28.11.2017</t>
  </si>
  <si>
    <t>3638566,1</t>
  </si>
  <si>
    <t>3623250,2</t>
  </si>
  <si>
    <t>406/c/09.11.2017</t>
  </si>
  <si>
    <t>396/c/06.11.2017</t>
  </si>
  <si>
    <t>383/c/19.10.2017</t>
  </si>
  <si>
    <t xml:space="preserve">OMNIASIG VIENNA INSURANCE GROUP S.A.        </t>
  </si>
  <si>
    <t>336/c/13.09.2017</t>
  </si>
  <si>
    <t>lot I 273/c/17.08.2017 lot II 274/C/17.08.2017</t>
  </si>
  <si>
    <t>LOT I 175/C/26.05.2017 LOT II 157/C/22/05.2017</t>
  </si>
  <si>
    <t>85/C/21.03.2017</t>
  </si>
  <si>
    <t>SERVICE AUTO SERUS S.R.L.   AUTOCOBALCESCU SRL</t>
  </si>
  <si>
    <t xml:space="preserve"> 
4.776,720 
</t>
  </si>
  <si>
    <t xml:space="preserve"> 
13,968,729    
</t>
  </si>
  <si>
    <t>“SERVICII DE INTRETINERE SI REPARATII IN PERIOADA DE POST GARANTIE PENTRU SISTEMUL DE PROTECTIE ANTITERORISTA (DISPOZITIV DE BLOCARE A TRECERII IN FORTA A VEHICULELOR)”</t>
  </si>
  <si>
    <t>50610000-4 Servicii de reparare si intretinere a echipamentelor de securitate</t>
  </si>
  <si>
    <t>Valoare estimata</t>
  </si>
  <si>
    <t>EURO (fara TVA)</t>
  </si>
  <si>
    <t>proiect BVC 2016-2018 al BATMCS, capitolul “Intretinere si reparatii sistem de protectie antiterorista” si „Piese de schimb”.</t>
  </si>
  <si>
    <t xml:space="preserve">Procedura simplificata </t>
  </si>
  <si>
    <t>S.C. GTS TELECOM S.R.L.</t>
  </si>
  <si>
    <t xml:space="preserve">42.589,92 </t>
  </si>
  <si>
    <t>391/C/30.10.2017</t>
  </si>
  <si>
    <t>EURO (cu TVA)</t>
  </si>
  <si>
    <t>233/C/10.07.2017</t>
  </si>
  <si>
    <t>Echipament de imprastiere substante de degivrare solide si lichide pentru AIBB-AV si servicii de reparare si de intretinere in perioada de garantie</t>
  </si>
  <si>
    <t xml:space="preserve">34960000-4 Echipament aeroportuar;
50110000-9 Servicii de reparare si de întretinere a autovehiculelor si a echipamentelor conexe;
</t>
  </si>
  <si>
    <t>Dotari SOS - AIBB AV</t>
  </si>
  <si>
    <t xml:space="preserve">A.T.S.A. INDUSTRY S.R.L </t>
  </si>
  <si>
    <t>307/C/29.08.2017</t>
  </si>
  <si>
    <t>Servicii operator RSVTI autorizat ISCIR-persoana juridica, responsabil cu activitatea de supravegherea si verificare tehnica a instalatiilor/echipamentelor din domeniul ISCIR-instalatii mecanice sub presiune (IMSP) si instalatii de ridicat (IR)-aflate in dotarea si folosinta CNAB SA la punctele de lucru AIHCB si AIBB-AV, precum si instruirea si examinarea anuala a personalului de deservire</t>
  </si>
  <si>
    <t xml:space="preserve">71356100-9 Servicii de control tehnic;
71300000-1 Servicii de inginerie;
</t>
  </si>
  <si>
    <t>BVC - Servicii Terti</t>
  </si>
  <si>
    <t xml:space="preserve">LPV SERVICE CONSULT SRL </t>
  </si>
  <si>
    <t>213/C/23.06.2017</t>
  </si>
  <si>
    <t>Serviciilor de expertiza tehnica, DALI si proiect tehnic pentru amenajarea zonelor de siguranta aferente pistei 07-25 de la AIBB-AV, inclusiv asigurare asistenta tehnica a proiectantului pe perioada derularii contractului de executie lucrari</t>
  </si>
  <si>
    <t>71311300-4 Servicii de consultanta in infrastructura</t>
  </si>
  <si>
    <t xml:space="preserve">71322500-6 Servicii de proiectare tehnica pentru infrastructura de transport (Rev.2)
71319000-7 Servicii de expertiza (Rev.2)
71311300-4 Servicii de consultanta in infrastructura
</t>
  </si>
  <si>
    <t>BVC SIS Servicii terti</t>
  </si>
  <si>
    <t>SC TRANSPROIECT 2001 SA</t>
  </si>
  <si>
    <t>21/C/20.01.2017</t>
  </si>
  <si>
    <t>Furnizare de rampe luminoase pentru autoturisme</t>
  </si>
  <si>
    <t>31620000-8: aparate de semnalizare acustică sau optică</t>
  </si>
  <si>
    <t>BVC BATMCS Dotari si utilaje</t>
  </si>
  <si>
    <t>SC FLASHALARM  ELECTRIC S.R.L.
SC MAIVAC SISTEM S.R.L</t>
  </si>
  <si>
    <t>53460
120825</t>
  </si>
  <si>
    <t>222/C/07.07.2017</t>
  </si>
  <si>
    <t>50610000-4 Servicii de reparare si intretinere a echipamentelor de Securitate</t>
  </si>
  <si>
    <t>BVC 2016-2018 al SMRTS - BATMCS, capitolul “Intretinere si reparatii sistem static de supraveghere sub autovehicule” si „Piese de schimb”</t>
  </si>
  <si>
    <t>SC GTS TELECOM SRL</t>
  </si>
  <si>
    <t>01/C/12.01.2017</t>
  </si>
  <si>
    <r>
      <rPr>
        <sz val="9"/>
        <color theme="1"/>
        <rFont val="Times New Roman"/>
        <family val="1"/>
        <charset val="238"/>
      </rPr>
      <t xml:space="preserve">SERVICII DE INTRETINERE SI REPARATII PENTRU </t>
    </r>
    <r>
      <rPr>
        <i/>
        <sz val="9"/>
        <color theme="1"/>
        <rFont val="Times New Roman"/>
        <family val="1"/>
        <charset val="238"/>
      </rPr>
      <t xml:space="preserve">SISTEMUL STATIC INTEGRAT DE SUPRAVEGHERE SUB AUTOVEHICULE SI RECUNOASTERE A PLACUTELOR DE INMATRICULARE </t>
    </r>
    <r>
      <rPr>
        <sz val="9"/>
        <color theme="1"/>
        <rFont val="Times New Roman"/>
        <family val="1"/>
        <charset val="238"/>
      </rPr>
      <t>SI ASIGURARE PIESE DE SCHIMB</t>
    </r>
  </si>
  <si>
    <t>SERVICII DE CONSULTANTA IN INFRASTRUCTURA</t>
  </si>
  <si>
    <t>BVC 2016-2018 al CNAB capitolul “Servicii terti”, poziția: “Servicii de expertizare/expertize tehnice/consultanta tehnica/proiecte tehnice la AIHCB si AIBBAV</t>
  </si>
  <si>
    <t>19/C/19.01.2017</t>
  </si>
  <si>
    <t>Furnizarea de sisteme automatizate și echipamente care să conducă la optimizarea controlului de securitate al pasagerilor și a bagajelor de mână la Aeroportul Internațional Henri Coandă București și asigurarea serviciilor de întreținere în perioada de garanție</t>
  </si>
  <si>
    <t xml:space="preserve">34997000-2 Echipament de comanda si control, de siguranta si de semnalizare pentru aeroporturi (Rev.2)
42417200-4 Conveiere (Rev.2)
51000000-9 Servicii de instalare (cu exceptia programelor software) (Rev.2)
30231100-8 Terminale informatice (Rev.2)
31110000-0 Motoare electrice (Rev.2)
</t>
  </si>
  <si>
    <t>proiect BVC 2017, capitolul „Dotari si utilaje independente”</t>
  </si>
  <si>
    <t xml:space="preserve"> SC MB TELECOM Ltd. SRL</t>
  </si>
  <si>
    <t>109/C/31.03.2017</t>
  </si>
  <si>
    <t>procedură simplificată</t>
  </si>
  <si>
    <t>prețul cel mai scăzut</t>
  </si>
  <si>
    <t>servicii pentru actualizarea hărților strategice de zgomot ale CN Aeroporturi București SA</t>
  </si>
  <si>
    <t>90700000 Servicii privind mediul</t>
  </si>
  <si>
    <t>BVC 2017 pozitia contracte protectia mediului</t>
  </si>
  <si>
    <t>CEPSTRA Grup SRL,
ENVIRO Consult SRL, 
Institutul de Cercetări în Transporturi INCERTRANS SA</t>
  </si>
  <si>
    <t>47800.00
68880.00
90000.00</t>
  </si>
  <si>
    <t>135/C/24.04.2017</t>
  </si>
  <si>
    <t>servicii de vidanjare, curățare, spălare, desfundare și întreținere a rețelelor de canalizare menajeră și pluvială la Aeroportul Internațional București-Băneasa-Aurel Vlaicu</t>
  </si>
  <si>
    <t>90470000-2 Servicii de curățare a canalelor de ape reziduale 90640000-5 Servicii de curățare și golire a gurilor de canal</t>
  </si>
  <si>
    <t>BVC 2016 pozitia servicii terți, contracte diverse - servicii de vidanjare AIBB AV</t>
  </si>
  <si>
    <r>
      <t>procedură simplificată</t>
    </r>
    <r>
      <rPr>
        <sz val="10"/>
        <color rgb="FFFF0000"/>
        <rFont val="Times New Roman"/>
        <family val="1"/>
      </rPr>
      <t xml:space="preserve">  </t>
    </r>
  </si>
  <si>
    <t>Ecogreen Construct SRL
Veolia Apă Servicii SRL</t>
  </si>
  <si>
    <t>40560
70560</t>
  </si>
  <si>
    <t>310/C29.08.2017</t>
  </si>
  <si>
    <t>polițe de asigurare de răspundere civilă aeroportuară pentru Aeroportul Internațional Henri Coandă București (AIHCB) și Aeroportul Internațional București-Băneasa (AIBB-AV)</t>
  </si>
  <si>
    <t>66516400-4 – Servicii de asigurare de răspundere civilă generală</t>
  </si>
  <si>
    <t>Lot I: 199500
Lot II: 21315</t>
  </si>
  <si>
    <t>proiect BVC 2017 al SPCP cap 613</t>
  </si>
  <si>
    <r>
      <t>procedură simplificată</t>
    </r>
    <r>
      <rPr>
        <sz val="10"/>
        <color rgb="FFFF0000"/>
        <rFont val="Times New Roman"/>
        <family val="1"/>
      </rPr>
      <t xml:space="preserve"> </t>
    </r>
  </si>
  <si>
    <t xml:space="preserve">Lot 1 Omniasig Vienna Insurance Group SA
Generali Romania Asigurare Reasigurare SA 
Lot 2 Omniasig Vienna Insurance Group SA
Generali Romania Asigurare Reasigurare SA </t>
  </si>
  <si>
    <t>176953
24157</t>
  </si>
  <si>
    <t>26/C/30.01.2017
27/C/30.07.2017</t>
  </si>
  <si>
    <t>servicii de audit financiar pentru exercițiile financiare 2016, 2017 și 2018</t>
  </si>
  <si>
    <t>79212100-4 Servicii de auditare financiară</t>
  </si>
  <si>
    <t>BVC 2016-2017-2018</t>
  </si>
  <si>
    <t>Deloitte Audit SRL
Ernst &amp; Young Assurance Services
Societatea de Contabilitate, Expertiză și Consultanță Contabilă SRL (SOCECC)
SC CECCARF SRL (Contabilitate, Expertiza Contabilă, Consultant, Audit și Reprezentanță Fiscală)</t>
  </si>
  <si>
    <t>345019
290000
197000
317350</t>
  </si>
  <si>
    <t>69/C/01.03.2017</t>
  </si>
  <si>
    <t xml:space="preserve">3487000
3975000
3941000
3740000
</t>
  </si>
  <si>
    <t>4149530
4730250
4689790
4450600</t>
  </si>
  <si>
    <t xml:space="preserve">BUSINESS PLUS S.R.L.                                      </t>
  </si>
  <si>
    <t>414/C/14.11.2017</t>
  </si>
  <si>
    <t xml:space="preserve">MB Telecom Ltd S.R.L.                       BUSINESS PLUS SRL              </t>
  </si>
  <si>
    <t>2314000
-</t>
  </si>
  <si>
    <t>LOT I: -
115328
138720
162800
150960
LOT 2: -
63014
-
36652
52020
72680
-
LOT III: 33920
-
11776
10240
35840
-
-
LOT IV: 27132
-
-
33320
25160</t>
  </si>
  <si>
    <t>LOT I: 137230.8
LOT II: 43615.88
LOT III: 12185.6
LOT IV: 29940.4</t>
  </si>
  <si>
    <t>LOT I 234/C/10.07.2017 LOT II 235/C/10.07.2017 LOT III 236/C/10.07.2017 LOT IV 237/C/10.07.2017</t>
  </si>
  <si>
    <t>91350
116000</t>
  </si>
  <si>
    <t xml:space="preserve">LOT I - SC ROLF CARD INDUSTRIAL S.R.L.
- REGIA AUTONOMA RASIROM
- SC AZERA TRADE SRL
- SC HELINICK SRL
- SC UNIDATA SRL
- SC UNION PROTECTION S.R.L.
- SC MAIVAC SISTEM S.R.L
 LOT II 1. REGIA AUTONOMA RASIROM
2. S.C. HELINICK S.R.L.
3. S.C. UNIDATA S.R.L. 
4. S.C. UNION PROTECTION S.R.L.
 LOT III - SC HELINICK S.R.L.
- REGIA AUTONOMA RASIROM
- UNION PROTECTION S.R.L.
- SC MAIVAC SISTEM S.R.L.
LOT IV - S.C. ROLF CARD INDUSTRIAL S.R.L.
- REGIA AUTONOMA RASIROM
- S.C. AZERA TRADE S.R.L.
- S.C. UNIDATA S.R.L.
- S.C. UNION PROTECTION S.R.L.
 LOT V - REGIA AUTONOMA RASIROM
- SC HELINICK SRL
- SC UNION PROTECTION S.R.L.
- SC MAIVAC SISTEM SRL
LOT VI - SC ZOOM SOFT S.R.L.
- REGIA AUTONOMA RASIROM
- UNION PROTECTION S.R.L.
-  ELTRONIS S.R.L.
 LOT VII - SC ZOOM SOFT S.R.L.
- SC UNION PROTECTION S.R.L.
- REGIA AUTONOMA RASIROM
- ELTRONIS S.R.L
LOT VIII - SC ROLF CARD INDUSTRIAL S.R.L.
- SC COMGAR INTERNATIONAL SRL
- REGIA AUTONOMA RASIROM
- SC AZERA TRADE SRL
- SC UNIDATA SRL
- SC UNION PROTECTION S.R.L.
LOT IX - S.C. ROLF CARD INDUSTRIAL S.R.L.
- S.C. COMGAR INTERNATIONAL S.R.L.
- REGIA AUTONOMA RASIROM
- S.C. AZERA TRADE S.R.L.
- S.C. UNIDATA S.R.L.
- S.C. UNION PROTECTION S.R.L.
</t>
  </si>
  <si>
    <t>LOTI:16500.00
16800
-
-
18600
-
-
LOT II:712800
759000
840000
-
LOT III:1997600
1993600
2235000
-
LOT IV:179200
180600
-
170800
-
LOT V:-
305480
378000
-
LOT VI:90000
-
-
-
LOT VII:10005
-
-
-
LOT VIII:193200
173999.98
301000
-
197400
-
LOT IX:52500
53100.88
-
-
56700
-</t>
  </si>
  <si>
    <t>LOT I:19635
LOT II: 848232
LOT III: 2372384
LOT IV: 203252
LOT V: 363521.2
LOT VI: 107100
LOT VII:11905.95
LOT VIII: 207059.97
LOT IX: 62475</t>
  </si>
  <si>
    <t xml:space="preserve">LOT I: 196/C/19.06.2017
LOT II: 119/C/11.04.2017
LOT III:158/C/24.05.2017
LOT IV: 188/C/14.06.2017
LOT V: 189/C/14.06.2017
LOT VI:138/C/02.05.2017
LOT VII:166/C/26.05.2017
LOT VIII: 197/C/19.06.2017
LOT IX: 195/C/19.06.2017
</t>
  </si>
  <si>
    <t>1237500
-</t>
  </si>
  <si>
    <t>360000
226400</t>
  </si>
  <si>
    <t>LOT I: 1143179.72            LOT II:  135890.49</t>
  </si>
  <si>
    <t xml:space="preserve">LOT I:OMNIASIG VIENNA INSURANCE GROUP S.A.
LOT II:OMNIASIG VIENNA INSURANCE GROUP S.A.           </t>
  </si>
  <si>
    <t xml:space="preserve">LOT I; 1133704.43         LOT II: 134502.36   </t>
  </si>
  <si>
    <t>LOT I:1349108.27
LOT II:160057.80</t>
  </si>
  <si>
    <t>LOT I:62442.71
LOT II:67245.00</t>
  </si>
  <si>
    <t>LOT I :Asociere A.T.S.A. INDUSTRY SRL si SC MED LUSI PROD SRL
LOT II: AGROMEC STEFANESTI SA
Asociere A.T.S.A. INDUSTRY SRL si SC MED LUSI PROD SRL</t>
  </si>
  <si>
    <t>LOT I:62402
LOT II:65923.76
-</t>
  </si>
  <si>
    <t>LOT I: 74258.3
LOT II: 78449.2</t>
  </si>
  <si>
    <t>223330
-</t>
  </si>
  <si>
    <t>148700
156557
20300
16727</t>
  </si>
  <si>
    <t xml:space="preserve"> 
13,968,729   
</t>
  </si>
  <si>
    <t>SITUATIE PRIVIND ACHIZTIILE PUBLICE IN ANUL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</si>
</sst>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Red]#,##0.00"/>
    <numFmt numFmtId="165" formatCode="#,##0.00\ _l_e_i"/>
  </numFmts>
  <fonts count="16" x14ac:knownFonts="1">
    <font>
      <sz val="11"/>
      <color theme="1"/>
      <name val="Calibri"/>
      <family val="2"/>
      <scheme val="minor"/>
    </font>
    <font>
      <sz val="12"/>
      <name val="Times New Roman"/>
      <family val="1"/>
      <charset val="238"/>
    </font>
    <font>
      <sz val="14"/>
      <color theme="1"/>
      <name val="Times New Roman"/>
      <family val="1"/>
      <charset val="238"/>
    </font>
    <font>
      <sz val="12"/>
      <color theme="1"/>
      <name val="Times New Roman"/>
      <family val="1"/>
      <charset val="238"/>
    </font>
    <font>
      <sz val="10"/>
      <color theme="1"/>
      <name val="Times New Roman"/>
      <family val="1"/>
      <charset val="238"/>
    </font>
    <font>
      <sz val="10"/>
      <color theme="1"/>
      <name val="Calibri"/>
      <family val="2"/>
      <scheme val="minor"/>
    </font>
    <font>
      <sz val="10"/>
      <name val="Times New Roman"/>
      <family val="1"/>
      <charset val="238"/>
    </font>
    <font>
      <sz val="10"/>
      <color rgb="FF000000"/>
      <name val="Times New Roman"/>
      <family val="1"/>
      <charset val="238"/>
    </font>
    <font>
      <sz val="12"/>
      <color rgb="FF000000"/>
      <name val="Times New Roman"/>
      <family val="1"/>
      <charset val="238"/>
    </font>
    <font>
      <i/>
      <sz val="12"/>
      <color theme="1"/>
      <name val="Times New Roman"/>
      <family val="1"/>
      <charset val="238"/>
    </font>
    <font>
      <sz val="9"/>
      <color theme="1"/>
      <name val="Times New Roman"/>
      <family val="1"/>
      <charset val="238"/>
    </font>
    <font>
      <i/>
      <sz val="9"/>
      <color theme="1"/>
      <name val="Times New Roman"/>
      <family val="1"/>
      <charset val="238"/>
    </font>
    <font>
      <sz val="10"/>
      <color theme="1"/>
      <name val="Times New Roman"/>
      <family val="1"/>
    </font>
    <font>
      <sz val="10"/>
      <color rgb="FFFF0000"/>
      <name val="Times New Roman"/>
      <family val="1"/>
    </font>
    <font>
      <sz val="10"/>
      <color rgb="FF000000"/>
      <name val="Times New Roman"/>
      <family val="1"/>
    </font>
    <font>
      <sz val="6"/>
      <color theme="1"/>
      <name val="Times New Roman"/>
      <family val="1"/>
      <charset val="23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9">
    <xf numFmtId="0" fontId="0" fillId="0" borderId="0" xfId="0"/>
    <xf numFmtId="0" fontId="0" fillId="0" borderId="0" xfId="0" applyAlignment="1">
      <alignment horizontal="center"/>
    </xf>
    <xf numFmtId="0" fontId="2" fillId="0" borderId="0" xfId="0" applyFont="1" applyAlignment="1">
      <alignment horizontal="center" vertical="center"/>
    </xf>
    <xf numFmtId="0" fontId="5" fillId="0" borderId="0" xfId="0" applyFont="1"/>
    <xf numFmtId="0" fontId="4" fillId="0" borderId="1" xfId="0" applyFont="1" applyBorder="1" applyAlignment="1">
      <alignment vertical="top" wrapText="1"/>
    </xf>
    <xf numFmtId="0" fontId="4" fillId="0" borderId="1" xfId="0" applyFont="1" applyBorder="1"/>
    <xf numFmtId="0" fontId="4" fillId="0" borderId="1" xfId="0" applyFont="1" applyBorder="1" applyAlignment="1">
      <alignment vertical="top"/>
    </xf>
    <xf numFmtId="0" fontId="3" fillId="0" borderId="1" xfId="0" applyFont="1" applyBorder="1"/>
    <xf numFmtId="0" fontId="6" fillId="0" borderId="1" xfId="0" applyFont="1" applyBorder="1" applyAlignment="1">
      <alignment vertical="top" wrapText="1"/>
    </xf>
    <xf numFmtId="0" fontId="4" fillId="0" borderId="0" xfId="0" applyFont="1" applyBorder="1" applyAlignment="1">
      <alignment vertical="top" wrapText="1"/>
    </xf>
    <xf numFmtId="0" fontId="4" fillId="0" borderId="2" xfId="0" applyFont="1" applyBorder="1" applyAlignment="1">
      <alignment vertical="top" wrapText="1"/>
    </xf>
    <xf numFmtId="0" fontId="4" fillId="0" borderId="2" xfId="0" applyFont="1" applyBorder="1"/>
    <xf numFmtId="0" fontId="4" fillId="0" borderId="2" xfId="0" applyFont="1" applyBorder="1" applyAlignment="1">
      <alignment vertical="top"/>
    </xf>
    <xf numFmtId="0" fontId="3" fillId="0" borderId="2" xfId="0" applyFont="1" applyBorder="1"/>
    <xf numFmtId="0" fontId="4" fillId="0" borderId="1" xfId="0" applyFont="1" applyFill="1" applyBorder="1" applyAlignment="1">
      <alignment vertical="top" wrapText="1"/>
    </xf>
    <xf numFmtId="0" fontId="4" fillId="0" borderId="1" xfId="0" applyFont="1" applyBorder="1" applyAlignment="1">
      <alignment wrapText="1"/>
    </xf>
    <xf numFmtId="4" fontId="4" fillId="0" borderId="1" xfId="0" applyNumberFormat="1" applyFont="1" applyBorder="1" applyAlignment="1">
      <alignment vertical="top" wrapText="1"/>
    </xf>
    <xf numFmtId="0" fontId="1" fillId="0" borderId="1" xfId="0" applyFont="1" applyFill="1" applyBorder="1" applyAlignment="1" applyProtection="1">
      <alignment horizontal="center" vertical="top" wrapText="1"/>
      <protection locked="0"/>
    </xf>
    <xf numFmtId="0" fontId="0" fillId="0" borderId="0" xfId="0" applyProtection="1">
      <protection locked="0"/>
    </xf>
    <xf numFmtId="164" fontId="1" fillId="0" borderId="2" xfId="0" applyNumberFormat="1" applyFont="1" applyFill="1" applyBorder="1" applyAlignment="1" applyProtection="1">
      <alignment horizontal="center" vertical="top" wrapText="1"/>
      <protection locked="0"/>
    </xf>
    <xf numFmtId="0" fontId="1" fillId="0" borderId="6" xfId="0" applyFont="1" applyFill="1" applyBorder="1" applyAlignment="1" applyProtection="1">
      <alignment horizontal="center" vertical="center" wrapText="1"/>
      <protection locked="0"/>
    </xf>
    <xf numFmtId="164" fontId="1" fillId="0" borderId="3" xfId="0" applyNumberFormat="1" applyFont="1" applyFill="1" applyBorder="1" applyAlignment="1" applyProtection="1">
      <alignment horizontal="center" vertical="top" wrapText="1"/>
      <protection locked="0"/>
    </xf>
    <xf numFmtId="0" fontId="0" fillId="0" borderId="0" xfId="0" applyBorder="1" applyProtection="1">
      <protection locked="0"/>
    </xf>
    <xf numFmtId="3" fontId="4" fillId="0" borderId="1" xfId="0" applyNumberFormat="1" applyFont="1" applyBorder="1" applyAlignment="1">
      <alignment vertical="top" wrapText="1"/>
    </xf>
    <xf numFmtId="0" fontId="1" fillId="0" borderId="1" xfId="0" applyFont="1" applyFill="1" applyBorder="1" applyAlignment="1" applyProtection="1">
      <alignment horizontal="center" vertical="top" wrapText="1"/>
      <protection locked="0"/>
    </xf>
    <xf numFmtId="3" fontId="4" fillId="0" borderId="1" xfId="0" applyNumberFormat="1" applyFont="1" applyBorder="1" applyAlignment="1">
      <alignment vertical="top"/>
    </xf>
    <xf numFmtId="0" fontId="3" fillId="0" borderId="0" xfId="0" applyFont="1"/>
    <xf numFmtId="0" fontId="4" fillId="0" borderId="1" xfId="0" applyNumberFormat="1" applyFont="1" applyBorder="1" applyAlignment="1">
      <alignment vertical="top" wrapText="1"/>
    </xf>
    <xf numFmtId="2" fontId="4" fillId="0" borderId="1" xfId="0" applyNumberFormat="1" applyFont="1" applyBorder="1" applyAlignment="1">
      <alignment vertical="top" wrapText="1"/>
    </xf>
    <xf numFmtId="0" fontId="3" fillId="0" borderId="0" xfId="0" applyFont="1" applyAlignment="1">
      <alignment horizontal="justify" vertical="center"/>
    </xf>
    <xf numFmtId="0" fontId="10" fillId="0" borderId="1" xfId="0" applyFont="1" applyBorder="1" applyAlignment="1">
      <alignment vertical="top" wrapText="1"/>
    </xf>
    <xf numFmtId="0" fontId="12" fillId="0" borderId="1" xfId="0" applyNumberFormat="1" applyFont="1" applyBorder="1" applyAlignment="1">
      <alignment vertical="top" wrapText="1"/>
    </xf>
    <xf numFmtId="0" fontId="6" fillId="0" borderId="1" xfId="0" applyNumberFormat="1" applyFont="1" applyBorder="1" applyAlignment="1">
      <alignment vertical="top" wrapText="1"/>
    </xf>
    <xf numFmtId="0" fontId="5" fillId="0" borderId="0" xfId="0" applyNumberFormat="1" applyFont="1" applyAlignment="1">
      <alignment vertical="top" wrapText="1"/>
    </xf>
    <xf numFmtId="165" fontId="4" fillId="0" borderId="1" xfId="0" applyNumberFormat="1" applyFont="1" applyBorder="1" applyAlignment="1">
      <alignment vertical="top" wrapText="1"/>
    </xf>
    <xf numFmtId="4" fontId="14" fillId="0" borderId="1" xfId="0" applyNumberFormat="1" applyFont="1" applyBorder="1" applyAlignment="1">
      <alignment vertical="top" wrapText="1"/>
    </xf>
    <xf numFmtId="0" fontId="12" fillId="0" borderId="1" xfId="0" applyFont="1" applyBorder="1" applyAlignment="1">
      <alignment vertical="top" wrapText="1"/>
    </xf>
    <xf numFmtId="0" fontId="7" fillId="0" borderId="1" xfId="0" applyNumberFormat="1" applyFont="1" applyBorder="1" applyAlignment="1">
      <alignment vertical="top" wrapText="1"/>
    </xf>
    <xf numFmtId="3" fontId="12" fillId="0" borderId="1" xfId="0" applyNumberFormat="1" applyFont="1" applyBorder="1" applyAlignment="1">
      <alignment vertical="top" wrapText="1"/>
    </xf>
    <xf numFmtId="0" fontId="15" fillId="0" borderId="1" xfId="0" applyFont="1" applyBorder="1" applyAlignment="1">
      <alignment vertical="top" wrapText="1"/>
    </xf>
    <xf numFmtId="0" fontId="9" fillId="0" borderId="1" xfId="0" applyFont="1" applyBorder="1" applyAlignment="1">
      <alignment wrapText="1"/>
    </xf>
    <xf numFmtId="0" fontId="8" fillId="0" borderId="1" xfId="0" applyFont="1" applyBorder="1" applyAlignment="1">
      <alignment wrapText="1"/>
    </xf>
    <xf numFmtId="0" fontId="1" fillId="0" borderId="1"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top" wrapText="1"/>
      <protection locked="0"/>
    </xf>
    <xf numFmtId="0" fontId="1" fillId="0" borderId="2" xfId="0" applyFont="1" applyFill="1" applyBorder="1" applyAlignment="1" applyProtection="1">
      <alignment horizontal="center" vertical="top" wrapText="1"/>
      <protection locked="0"/>
    </xf>
    <xf numFmtId="0" fontId="1" fillId="0" borderId="7" xfId="0" applyFont="1" applyFill="1" applyBorder="1" applyAlignment="1" applyProtection="1">
      <alignment horizontal="center" vertical="top" wrapText="1"/>
      <protection locked="0"/>
    </xf>
    <xf numFmtId="0" fontId="1" fillId="0" borderId="5"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1"/>
  <sheetViews>
    <sheetView tabSelected="1" workbookViewId="0">
      <pane ySplit="6" topLeftCell="A37" activePane="bottomLeft" state="frozen"/>
      <selection pane="bottomLeft" activeCell="L4" sqref="L4"/>
    </sheetView>
  </sheetViews>
  <sheetFormatPr defaultRowHeight="15" x14ac:dyDescent="0.25"/>
  <cols>
    <col min="1" max="1" width="26.28515625" customWidth="1"/>
    <col min="2" max="2" width="30.42578125" customWidth="1"/>
    <col min="3" max="4" width="12.140625" customWidth="1"/>
    <col min="5" max="5" width="12.7109375" customWidth="1"/>
    <col min="6" max="7" width="12" customWidth="1"/>
    <col min="8" max="8" width="20.42578125" customWidth="1"/>
    <col min="9" max="9" width="36.42578125" customWidth="1"/>
    <col min="10" max="10" width="8.140625" customWidth="1"/>
    <col min="11" max="12" width="11.85546875" customWidth="1"/>
    <col min="13" max="13" width="7.85546875" customWidth="1"/>
    <col min="14" max="15" width="13.42578125" customWidth="1"/>
    <col min="16" max="16" width="9.85546875" customWidth="1"/>
    <col min="17" max="18" width="10.85546875" customWidth="1"/>
    <col min="19" max="19" width="8.85546875" customWidth="1"/>
    <col min="20" max="20" width="9.28515625" customWidth="1"/>
    <col min="21" max="21" width="6.42578125" customWidth="1"/>
    <col min="22" max="22" width="8.85546875" customWidth="1"/>
    <col min="23" max="23" width="8.7109375" customWidth="1"/>
  </cols>
  <sheetData>
    <row r="1" spans="1:25" x14ac:dyDescent="0.25">
      <c r="A1" t="s">
        <v>25</v>
      </c>
      <c r="V1" t="s">
        <v>26</v>
      </c>
    </row>
    <row r="2" spans="1:25" ht="18.75" x14ac:dyDescent="0.25">
      <c r="E2" s="2"/>
      <c r="F2" s="1"/>
      <c r="G2" s="1"/>
      <c r="H2" s="1"/>
      <c r="I2" s="1" t="s">
        <v>250</v>
      </c>
    </row>
    <row r="4" spans="1:25" s="18" customFormat="1" ht="92.25" customHeight="1" x14ac:dyDescent="0.25">
      <c r="A4" s="42" t="s">
        <v>3</v>
      </c>
      <c r="B4" s="42" t="s">
        <v>4</v>
      </c>
      <c r="C4" s="17" t="s">
        <v>0</v>
      </c>
      <c r="D4" s="24" t="s">
        <v>150</v>
      </c>
      <c r="E4" s="17" t="s">
        <v>5</v>
      </c>
      <c r="F4" s="42" t="s">
        <v>7</v>
      </c>
      <c r="G4" s="44" t="s">
        <v>8</v>
      </c>
      <c r="H4" s="42" t="s">
        <v>9</v>
      </c>
      <c r="I4" s="17" t="s">
        <v>1</v>
      </c>
      <c r="J4" s="44" t="s">
        <v>11</v>
      </c>
      <c r="K4" s="17" t="s">
        <v>12</v>
      </c>
      <c r="L4" s="24" t="s">
        <v>12</v>
      </c>
      <c r="M4" s="42" t="s">
        <v>13</v>
      </c>
      <c r="N4" s="17" t="s">
        <v>14</v>
      </c>
      <c r="O4" s="24" t="s">
        <v>14</v>
      </c>
      <c r="P4" s="17" t="s">
        <v>16</v>
      </c>
      <c r="Q4" s="17" t="s">
        <v>18</v>
      </c>
      <c r="R4" s="24" t="s">
        <v>18</v>
      </c>
      <c r="S4" s="42" t="s">
        <v>19</v>
      </c>
      <c r="T4" s="47" t="s">
        <v>24</v>
      </c>
      <c r="U4" s="48"/>
      <c r="V4" s="44" t="s">
        <v>22</v>
      </c>
      <c r="W4" s="45" t="s">
        <v>23</v>
      </c>
    </row>
    <row r="5" spans="1:25" s="18" customFormat="1" ht="89.25" customHeight="1" x14ac:dyDescent="0.25">
      <c r="A5" s="43"/>
      <c r="B5" s="43"/>
      <c r="C5" s="19" t="s">
        <v>2</v>
      </c>
      <c r="D5" s="19" t="s">
        <v>151</v>
      </c>
      <c r="E5" s="19" t="s">
        <v>6</v>
      </c>
      <c r="F5" s="43"/>
      <c r="G5" s="45"/>
      <c r="H5" s="43"/>
      <c r="I5" s="19" t="s">
        <v>10</v>
      </c>
      <c r="J5" s="45"/>
      <c r="K5" s="19" t="s">
        <v>2</v>
      </c>
      <c r="L5" s="19" t="s">
        <v>151</v>
      </c>
      <c r="M5" s="43"/>
      <c r="N5" s="19" t="s">
        <v>15</v>
      </c>
      <c r="O5" s="19" t="s">
        <v>157</v>
      </c>
      <c r="P5" s="19" t="s">
        <v>17</v>
      </c>
      <c r="Q5" s="19" t="s">
        <v>15</v>
      </c>
      <c r="R5" s="19" t="s">
        <v>157</v>
      </c>
      <c r="S5" s="42"/>
      <c r="T5" s="20" t="s">
        <v>20</v>
      </c>
      <c r="U5" s="21" t="s">
        <v>21</v>
      </c>
      <c r="V5" s="45"/>
      <c r="W5" s="46"/>
    </row>
    <row r="6" spans="1:25" s="18" customFormat="1" ht="15.75" x14ac:dyDescent="0.25">
      <c r="A6" s="17">
        <v>1</v>
      </c>
      <c r="B6" s="17">
        <v>2</v>
      </c>
      <c r="C6" s="17">
        <v>3</v>
      </c>
      <c r="D6" s="24">
        <v>4</v>
      </c>
      <c r="E6" s="17">
        <v>5</v>
      </c>
      <c r="F6" s="17">
        <v>6</v>
      </c>
      <c r="G6" s="17">
        <v>7</v>
      </c>
      <c r="H6" s="17">
        <v>8</v>
      </c>
      <c r="I6" s="17">
        <v>9</v>
      </c>
      <c r="J6" s="17">
        <v>10</v>
      </c>
      <c r="K6" s="17">
        <v>11</v>
      </c>
      <c r="L6" s="24">
        <v>12</v>
      </c>
      <c r="M6" s="17">
        <v>13</v>
      </c>
      <c r="N6" s="17">
        <v>14</v>
      </c>
      <c r="O6" s="24">
        <v>15</v>
      </c>
      <c r="P6" s="17">
        <v>16</v>
      </c>
      <c r="Q6" s="17">
        <v>17</v>
      </c>
      <c r="R6" s="24">
        <v>18</v>
      </c>
      <c r="S6" s="17">
        <v>19</v>
      </c>
      <c r="T6" s="17">
        <v>20</v>
      </c>
      <c r="U6" s="17">
        <v>21</v>
      </c>
      <c r="V6" s="17">
        <v>22</v>
      </c>
      <c r="W6" s="17">
        <v>23</v>
      </c>
      <c r="X6" s="22"/>
      <c r="Y6" s="22"/>
    </row>
    <row r="7" spans="1:25" ht="127.5" x14ac:dyDescent="0.25">
      <c r="A7" s="8" t="s">
        <v>148</v>
      </c>
      <c r="B7" s="8" t="s">
        <v>149</v>
      </c>
      <c r="C7" s="4"/>
      <c r="D7" s="4">
        <v>42600</v>
      </c>
      <c r="E7" s="8" t="s">
        <v>152</v>
      </c>
      <c r="F7" s="8"/>
      <c r="G7" s="8"/>
      <c r="H7" s="8" t="s">
        <v>153</v>
      </c>
      <c r="I7" s="8" t="s">
        <v>154</v>
      </c>
      <c r="J7" s="8" t="s">
        <v>28</v>
      </c>
      <c r="K7" s="8"/>
      <c r="L7" s="8" t="s">
        <v>155</v>
      </c>
      <c r="M7" s="8"/>
      <c r="N7" s="8"/>
      <c r="O7" s="8" t="s">
        <v>155</v>
      </c>
      <c r="P7" s="8" t="s">
        <v>156</v>
      </c>
      <c r="Q7" s="8"/>
      <c r="R7" s="8" t="s">
        <v>155</v>
      </c>
      <c r="S7" s="8"/>
      <c r="T7" s="8"/>
      <c r="U7" s="8"/>
      <c r="V7" s="8"/>
      <c r="W7" s="8"/>
    </row>
    <row r="8" spans="1:25" ht="129.75" customHeight="1" x14ac:dyDescent="0.25">
      <c r="A8" s="4" t="s">
        <v>88</v>
      </c>
      <c r="B8" s="4" t="s">
        <v>95</v>
      </c>
      <c r="C8" s="4">
        <v>1920256</v>
      </c>
      <c r="D8" s="4"/>
      <c r="E8" s="4" t="s">
        <v>108</v>
      </c>
      <c r="F8" s="4"/>
      <c r="G8" s="5"/>
      <c r="H8" s="4" t="s">
        <v>27</v>
      </c>
      <c r="I8" s="4" t="s">
        <v>96</v>
      </c>
      <c r="J8" s="8" t="s">
        <v>28</v>
      </c>
      <c r="K8" s="4">
        <v>1911566.3</v>
      </c>
      <c r="L8" s="4"/>
      <c r="M8" s="6"/>
      <c r="N8" s="4">
        <v>2274763.89</v>
      </c>
      <c r="O8" s="4"/>
      <c r="P8" s="4" t="s">
        <v>158</v>
      </c>
      <c r="Q8" s="4">
        <v>2274763.89</v>
      </c>
      <c r="R8" s="6"/>
      <c r="S8" s="5"/>
      <c r="T8" s="5"/>
      <c r="U8" s="5"/>
      <c r="V8" s="5"/>
      <c r="W8" s="7"/>
    </row>
    <row r="9" spans="1:25" ht="107.25" customHeight="1" x14ac:dyDescent="0.25">
      <c r="A9" s="8" t="s">
        <v>31</v>
      </c>
      <c r="B9" s="4" t="s">
        <v>32</v>
      </c>
      <c r="C9" s="16"/>
      <c r="D9" s="16">
        <v>523000</v>
      </c>
      <c r="E9" s="4" t="s">
        <v>33</v>
      </c>
      <c r="F9" s="5"/>
      <c r="G9" s="5"/>
      <c r="H9" s="4" t="s">
        <v>27</v>
      </c>
      <c r="I9" s="4" t="s">
        <v>225</v>
      </c>
      <c r="J9" s="8" t="s">
        <v>28</v>
      </c>
      <c r="K9" s="6"/>
      <c r="L9" s="6">
        <v>523000</v>
      </c>
      <c r="M9" s="5"/>
      <c r="N9" s="6"/>
      <c r="O9" s="6">
        <v>622370</v>
      </c>
      <c r="P9" s="4" t="s">
        <v>226</v>
      </c>
      <c r="Q9" s="6"/>
      <c r="R9" s="6">
        <v>622370</v>
      </c>
      <c r="S9" s="5"/>
      <c r="T9" s="5"/>
      <c r="U9" s="5"/>
      <c r="V9" s="5"/>
      <c r="W9" s="7"/>
    </row>
    <row r="10" spans="1:25" ht="55.5" customHeight="1" x14ac:dyDescent="0.25">
      <c r="A10" s="4" t="s">
        <v>35</v>
      </c>
      <c r="B10" s="4" t="s">
        <v>37</v>
      </c>
      <c r="C10" s="4">
        <v>5655000</v>
      </c>
      <c r="D10" s="4"/>
      <c r="E10" s="4" t="s">
        <v>39</v>
      </c>
      <c r="F10" s="4"/>
      <c r="G10" s="5"/>
      <c r="H10" s="4" t="s">
        <v>36</v>
      </c>
      <c r="I10" s="4" t="s">
        <v>38</v>
      </c>
      <c r="J10" s="8" t="s">
        <v>28</v>
      </c>
      <c r="K10" s="25">
        <v>4776720</v>
      </c>
      <c r="L10" s="25"/>
      <c r="M10" s="6"/>
      <c r="N10" s="4" t="s">
        <v>146</v>
      </c>
      <c r="O10" s="4"/>
      <c r="P10" s="4" t="s">
        <v>114</v>
      </c>
      <c r="Q10" s="23">
        <v>4776720</v>
      </c>
      <c r="R10" s="23"/>
      <c r="S10" s="5"/>
      <c r="T10" s="5"/>
      <c r="U10" s="5"/>
      <c r="V10" s="5"/>
      <c r="W10" s="7"/>
    </row>
    <row r="11" spans="1:25" ht="64.5" customHeight="1" x14ac:dyDescent="0.25">
      <c r="A11" s="4" t="s">
        <v>40</v>
      </c>
      <c r="B11" s="4" t="s">
        <v>41</v>
      </c>
      <c r="C11" s="4"/>
      <c r="D11" s="4">
        <v>2314127.84</v>
      </c>
      <c r="E11" s="4" t="s">
        <v>43</v>
      </c>
      <c r="F11" s="4"/>
      <c r="G11" s="5"/>
      <c r="H11" s="4" t="s">
        <v>27</v>
      </c>
      <c r="I11" s="4" t="s">
        <v>227</v>
      </c>
      <c r="J11" s="8" t="s">
        <v>28</v>
      </c>
      <c r="K11" s="6"/>
      <c r="L11" s="4" t="s">
        <v>228</v>
      </c>
      <c r="M11" s="6"/>
      <c r="N11" s="4"/>
      <c r="O11" s="4">
        <v>2753660</v>
      </c>
      <c r="P11" s="4" t="s">
        <v>113</v>
      </c>
      <c r="Q11" s="6"/>
      <c r="R11" s="6">
        <v>2753660</v>
      </c>
      <c r="S11" s="5"/>
      <c r="T11" s="5"/>
      <c r="U11" s="5"/>
      <c r="V11" s="5"/>
      <c r="W11" s="7"/>
    </row>
    <row r="12" spans="1:25" ht="169.5" customHeight="1" x14ac:dyDescent="0.25">
      <c r="A12" s="4" t="s">
        <v>44</v>
      </c>
      <c r="B12" s="4" t="s">
        <v>45</v>
      </c>
      <c r="C12" s="27"/>
      <c r="D12" s="4">
        <v>383200</v>
      </c>
      <c r="E12" s="4" t="s">
        <v>46</v>
      </c>
      <c r="F12" s="4"/>
      <c r="G12" s="5"/>
      <c r="H12" s="4" t="s">
        <v>27</v>
      </c>
      <c r="I12" s="4" t="s">
        <v>115</v>
      </c>
      <c r="J12" s="8" t="s">
        <v>28</v>
      </c>
      <c r="K12" s="4"/>
      <c r="L12" s="4">
        <v>383100</v>
      </c>
      <c r="M12" s="6"/>
      <c r="N12" s="4"/>
      <c r="O12" s="4">
        <v>455889</v>
      </c>
      <c r="P12" s="4" t="s">
        <v>116</v>
      </c>
      <c r="Q12" s="4"/>
      <c r="R12" s="4">
        <v>455889</v>
      </c>
      <c r="S12" s="5"/>
      <c r="T12" s="5"/>
      <c r="U12" s="5"/>
      <c r="V12" s="5"/>
      <c r="W12" s="7"/>
    </row>
    <row r="13" spans="1:25" ht="93.75" customHeight="1" x14ac:dyDescent="0.25">
      <c r="A13" s="4" t="s">
        <v>47</v>
      </c>
      <c r="B13" s="4" t="s">
        <v>48</v>
      </c>
      <c r="C13" s="4"/>
      <c r="D13" s="4">
        <v>397000</v>
      </c>
      <c r="E13" s="4" t="s">
        <v>46</v>
      </c>
      <c r="F13" s="4"/>
      <c r="G13" s="5"/>
      <c r="H13" s="4" t="s">
        <v>27</v>
      </c>
      <c r="I13" s="4" t="s">
        <v>29</v>
      </c>
      <c r="J13" s="8" t="s">
        <v>28</v>
      </c>
      <c r="K13" s="4"/>
      <c r="L13" s="4">
        <v>397000</v>
      </c>
      <c r="M13" s="6"/>
      <c r="N13" s="4"/>
      <c r="O13" s="4">
        <v>472430</v>
      </c>
      <c r="P13" s="4" t="s">
        <v>117</v>
      </c>
      <c r="R13" s="6">
        <v>472430</v>
      </c>
      <c r="S13" s="5"/>
      <c r="T13" s="5"/>
      <c r="U13" s="5"/>
      <c r="V13" s="5"/>
      <c r="W13" s="7"/>
    </row>
    <row r="14" spans="1:25" ht="120" customHeight="1" x14ac:dyDescent="0.25">
      <c r="A14" s="4" t="s">
        <v>49</v>
      </c>
      <c r="B14" s="4" t="s">
        <v>50</v>
      </c>
      <c r="C14" s="4"/>
      <c r="D14" s="4">
        <v>597000</v>
      </c>
      <c r="E14" s="4" t="s">
        <v>57</v>
      </c>
      <c r="F14" s="4"/>
      <c r="G14" s="5"/>
      <c r="H14" s="4" t="s">
        <v>27</v>
      </c>
      <c r="I14" s="4" t="s">
        <v>29</v>
      </c>
      <c r="J14" s="8" t="s">
        <v>28</v>
      </c>
      <c r="K14" s="4"/>
      <c r="L14" s="4">
        <v>597000</v>
      </c>
      <c r="M14" s="6"/>
      <c r="N14" s="4"/>
      <c r="O14" s="4">
        <v>710430</v>
      </c>
      <c r="P14" s="4" t="s">
        <v>118</v>
      </c>
      <c r="Q14" s="6"/>
      <c r="R14" s="6">
        <v>710430</v>
      </c>
      <c r="S14" s="5"/>
      <c r="T14" s="5"/>
      <c r="U14" s="5"/>
      <c r="V14" s="5"/>
      <c r="W14" s="7"/>
    </row>
    <row r="15" spans="1:25" ht="100.5" customHeight="1" x14ac:dyDescent="0.25">
      <c r="A15" s="4" t="s">
        <v>51</v>
      </c>
      <c r="B15" s="4" t="s">
        <v>34</v>
      </c>
      <c r="C15" s="4"/>
      <c r="D15" s="4">
        <v>59800</v>
      </c>
      <c r="E15" s="4" t="s">
        <v>102</v>
      </c>
      <c r="F15" s="4"/>
      <c r="G15" s="5"/>
      <c r="H15" s="4" t="s">
        <v>27</v>
      </c>
      <c r="I15" s="4" t="s">
        <v>29</v>
      </c>
      <c r="J15" s="8" t="s">
        <v>28</v>
      </c>
      <c r="K15" s="4"/>
      <c r="L15" s="4">
        <v>59800</v>
      </c>
      <c r="M15" s="6"/>
      <c r="N15" s="4"/>
      <c r="O15" s="4">
        <v>71162</v>
      </c>
      <c r="P15" s="4" t="s">
        <v>119</v>
      </c>
      <c r="Q15" s="6"/>
      <c r="R15" s="6">
        <v>71162</v>
      </c>
      <c r="S15" s="5"/>
      <c r="T15" s="5"/>
      <c r="U15" s="5"/>
      <c r="V15" s="5"/>
      <c r="W15" s="7"/>
    </row>
    <row r="16" spans="1:25" ht="176.25" customHeight="1" x14ac:dyDescent="0.25">
      <c r="A16" s="4" t="s">
        <v>52</v>
      </c>
      <c r="B16" s="4" t="s">
        <v>53</v>
      </c>
      <c r="C16" s="16"/>
      <c r="D16" s="16">
        <v>62000</v>
      </c>
      <c r="E16" s="4" t="s">
        <v>54</v>
      </c>
      <c r="F16" s="4"/>
      <c r="G16" s="5"/>
      <c r="H16" s="4" t="s">
        <v>27</v>
      </c>
      <c r="I16" s="4" t="s">
        <v>71</v>
      </c>
      <c r="J16" s="8" t="s">
        <v>28</v>
      </c>
      <c r="K16" s="4"/>
      <c r="L16" s="4">
        <v>62000</v>
      </c>
      <c r="M16" s="6"/>
      <c r="N16" s="4"/>
      <c r="O16" s="4">
        <v>73780</v>
      </c>
      <c r="P16" s="4" t="s">
        <v>120</v>
      </c>
      <c r="Q16" s="6"/>
      <c r="R16" s="6">
        <v>73780</v>
      </c>
      <c r="S16" s="5"/>
      <c r="T16" s="5"/>
      <c r="U16" s="5"/>
      <c r="V16" s="5"/>
      <c r="W16" s="7"/>
    </row>
    <row r="17" spans="1:23" ht="320.25" customHeight="1" x14ac:dyDescent="0.25">
      <c r="A17" s="4" t="s">
        <v>55</v>
      </c>
      <c r="B17" s="4" t="s">
        <v>56</v>
      </c>
      <c r="C17" s="4" t="s">
        <v>101</v>
      </c>
      <c r="D17" s="4"/>
      <c r="E17" s="4" t="s">
        <v>65</v>
      </c>
      <c r="F17" s="4"/>
      <c r="G17" s="5"/>
      <c r="H17" s="4" t="s">
        <v>27</v>
      </c>
      <c r="I17" s="4" t="s">
        <v>121</v>
      </c>
      <c r="J17" s="8" t="s">
        <v>28</v>
      </c>
      <c r="K17" s="4" t="s">
        <v>229</v>
      </c>
      <c r="L17" s="4"/>
      <c r="M17" s="6"/>
      <c r="N17" s="4" t="s">
        <v>230</v>
      </c>
      <c r="O17" s="4"/>
      <c r="P17" s="4" t="s">
        <v>231</v>
      </c>
      <c r="Q17" s="4" t="s">
        <v>230</v>
      </c>
      <c r="R17" s="4"/>
      <c r="S17" s="5"/>
      <c r="T17" s="5"/>
      <c r="U17" s="5"/>
      <c r="V17" s="5"/>
      <c r="W17" s="7"/>
    </row>
    <row r="18" spans="1:23" ht="60.75" customHeight="1" x14ac:dyDescent="0.25">
      <c r="A18" s="4" t="s">
        <v>58</v>
      </c>
      <c r="B18" s="4" t="s">
        <v>59</v>
      </c>
      <c r="C18" s="4" t="s">
        <v>62</v>
      </c>
      <c r="D18" s="4"/>
      <c r="E18" s="4" t="s">
        <v>111</v>
      </c>
      <c r="F18" s="4"/>
      <c r="G18" s="5"/>
      <c r="H18" s="4" t="s">
        <v>36</v>
      </c>
      <c r="I18" s="4" t="s">
        <v>125</v>
      </c>
      <c r="J18" s="8" t="s">
        <v>28</v>
      </c>
      <c r="K18" s="4" t="s">
        <v>147</v>
      </c>
      <c r="L18" s="4"/>
      <c r="M18" s="6"/>
      <c r="N18" s="4" t="s">
        <v>249</v>
      </c>
      <c r="O18" s="4"/>
      <c r="P18" s="4" t="s">
        <v>122</v>
      </c>
      <c r="Q18" s="23">
        <v>13968729</v>
      </c>
      <c r="R18" s="4"/>
      <c r="S18" s="5"/>
      <c r="T18" s="5"/>
      <c r="U18" s="5"/>
      <c r="V18" s="5"/>
      <c r="W18" s="7"/>
    </row>
    <row r="19" spans="1:23" ht="151.5" customHeight="1" x14ac:dyDescent="0.25">
      <c r="A19" s="4" t="s">
        <v>60</v>
      </c>
      <c r="B19" s="4" t="s">
        <v>61</v>
      </c>
      <c r="C19" s="4"/>
      <c r="D19" s="4">
        <v>117778</v>
      </c>
      <c r="E19" s="4" t="s">
        <v>73</v>
      </c>
      <c r="F19" s="4"/>
      <c r="G19" s="5"/>
      <c r="H19" s="4" t="s">
        <v>27</v>
      </c>
      <c r="I19" s="4" t="s">
        <v>123</v>
      </c>
      <c r="J19" s="8" t="s">
        <v>28</v>
      </c>
      <c r="K19" s="4"/>
      <c r="L19" s="4" t="s">
        <v>232</v>
      </c>
      <c r="M19" s="6"/>
      <c r="N19" s="4"/>
      <c r="O19" s="4">
        <v>108706.5</v>
      </c>
      <c r="P19" s="4" t="s">
        <v>124</v>
      </c>
      <c r="Q19" s="6"/>
      <c r="R19" s="4">
        <v>108706.5</v>
      </c>
      <c r="S19" s="5"/>
      <c r="T19" s="5"/>
      <c r="U19" s="5"/>
      <c r="V19" s="5"/>
      <c r="W19" s="7"/>
    </row>
    <row r="20" spans="1:23" ht="368.25" customHeight="1" x14ac:dyDescent="0.25">
      <c r="A20" s="4" t="s">
        <v>63</v>
      </c>
      <c r="B20" s="4" t="s">
        <v>64</v>
      </c>
      <c r="C20" s="4" t="s">
        <v>66</v>
      </c>
      <c r="D20" s="4"/>
      <c r="E20" s="4" t="s">
        <v>103</v>
      </c>
      <c r="F20" s="4"/>
      <c r="G20" s="5"/>
      <c r="H20" s="4" t="s">
        <v>27</v>
      </c>
      <c r="I20" s="39" t="s">
        <v>233</v>
      </c>
      <c r="J20" s="8" t="s">
        <v>28</v>
      </c>
      <c r="K20" s="39" t="s">
        <v>234</v>
      </c>
      <c r="L20" s="4"/>
      <c r="M20" s="6"/>
      <c r="N20" s="4" t="s">
        <v>235</v>
      </c>
      <c r="O20" s="4"/>
      <c r="P20" s="4" t="s">
        <v>236</v>
      </c>
      <c r="Q20" s="4" t="s">
        <v>235</v>
      </c>
      <c r="R20" s="4"/>
      <c r="S20" s="5"/>
      <c r="T20" s="5"/>
      <c r="U20" s="5"/>
      <c r="V20" s="5"/>
      <c r="W20" s="7"/>
    </row>
    <row r="21" spans="1:23" ht="165.75" customHeight="1" x14ac:dyDescent="0.25">
      <c r="A21" s="4" t="s">
        <v>67</v>
      </c>
      <c r="B21" s="4" t="s">
        <v>68</v>
      </c>
      <c r="C21" s="4"/>
      <c r="D21" s="4">
        <v>4228000</v>
      </c>
      <c r="E21" s="4" t="s">
        <v>104</v>
      </c>
      <c r="F21" s="4"/>
      <c r="G21" s="5"/>
      <c r="H21" s="4" t="s">
        <v>27</v>
      </c>
      <c r="I21" s="4" t="s">
        <v>127</v>
      </c>
      <c r="J21" s="8" t="s">
        <v>28</v>
      </c>
      <c r="K21" s="4"/>
      <c r="L21" s="4" t="s">
        <v>223</v>
      </c>
      <c r="M21" s="6"/>
      <c r="N21" s="4"/>
      <c r="O21" s="4" t="s">
        <v>224</v>
      </c>
      <c r="P21" s="4" t="s">
        <v>126</v>
      </c>
      <c r="Q21" s="4"/>
      <c r="R21" s="4" t="s">
        <v>224</v>
      </c>
      <c r="S21" s="5"/>
      <c r="T21" s="5"/>
      <c r="U21" s="5"/>
      <c r="V21" s="5"/>
      <c r="W21" s="7"/>
    </row>
    <row r="22" spans="1:23" ht="144" customHeight="1" x14ac:dyDescent="0.25">
      <c r="A22" s="4" t="s">
        <v>69</v>
      </c>
      <c r="B22" s="4" t="s">
        <v>32</v>
      </c>
      <c r="C22" s="4"/>
      <c r="D22" s="4">
        <v>1239000</v>
      </c>
      <c r="E22" s="4" t="s">
        <v>105</v>
      </c>
      <c r="F22" s="4"/>
      <c r="G22" s="5"/>
      <c r="H22" s="4" t="s">
        <v>27</v>
      </c>
      <c r="I22" s="4" t="s">
        <v>129</v>
      </c>
      <c r="J22" s="8" t="s">
        <v>28</v>
      </c>
      <c r="K22" s="4"/>
      <c r="L22" s="4" t="s">
        <v>237</v>
      </c>
      <c r="M22" s="6"/>
      <c r="N22" s="4"/>
      <c r="O22" s="4">
        <v>1472625</v>
      </c>
      <c r="P22" s="4" t="s">
        <v>128</v>
      </c>
      <c r="Q22" s="6"/>
      <c r="R22" s="4">
        <v>1472625</v>
      </c>
      <c r="S22" s="5"/>
      <c r="T22" s="5"/>
      <c r="U22" s="5"/>
      <c r="V22" s="5"/>
      <c r="W22" s="7"/>
    </row>
    <row r="23" spans="1:23" ht="122.25" customHeight="1" x14ac:dyDescent="0.25">
      <c r="A23" s="4" t="s">
        <v>70</v>
      </c>
      <c r="B23" s="4" t="s">
        <v>72</v>
      </c>
      <c r="C23" s="4"/>
      <c r="D23" s="4">
        <v>371000</v>
      </c>
      <c r="E23" s="4" t="s">
        <v>106</v>
      </c>
      <c r="F23" s="4"/>
      <c r="G23" s="5"/>
      <c r="H23" s="4" t="s">
        <v>27</v>
      </c>
      <c r="I23" s="4" t="s">
        <v>131</v>
      </c>
      <c r="J23" s="8" t="s">
        <v>28</v>
      </c>
      <c r="K23" s="4"/>
      <c r="L23" s="4" t="s">
        <v>238</v>
      </c>
      <c r="M23" s="6"/>
      <c r="N23" s="4"/>
      <c r="O23" s="4">
        <v>269416</v>
      </c>
      <c r="P23" s="4" t="s">
        <v>130</v>
      </c>
      <c r="Q23" s="6"/>
      <c r="R23" s="6">
        <v>269416</v>
      </c>
      <c r="S23" s="5"/>
      <c r="T23" s="5"/>
      <c r="U23" s="5"/>
      <c r="V23" s="5"/>
      <c r="W23" s="7"/>
    </row>
    <row r="24" spans="1:23" ht="101.25" customHeight="1" x14ac:dyDescent="0.25">
      <c r="A24" s="14" t="s">
        <v>76</v>
      </c>
      <c r="B24" s="4" t="s">
        <v>77</v>
      </c>
      <c r="C24" s="4">
        <v>8000</v>
      </c>
      <c r="D24" s="4"/>
      <c r="E24" s="4" t="s">
        <v>99</v>
      </c>
      <c r="F24" s="4"/>
      <c r="G24" s="5"/>
      <c r="H24" s="4" t="s">
        <v>27</v>
      </c>
      <c r="I24" s="4" t="s">
        <v>133</v>
      </c>
      <c r="J24" s="8" t="s">
        <v>28</v>
      </c>
      <c r="K24" s="4">
        <v>6404</v>
      </c>
      <c r="L24" s="4"/>
      <c r="M24" s="6"/>
      <c r="N24" s="4">
        <v>7620.76</v>
      </c>
      <c r="O24" s="4"/>
      <c r="P24" s="4" t="s">
        <v>132</v>
      </c>
      <c r="Q24" s="4">
        <v>7620.76</v>
      </c>
      <c r="R24" s="6"/>
      <c r="S24" s="5"/>
      <c r="T24" s="5"/>
      <c r="U24" s="5"/>
      <c r="V24" s="5"/>
      <c r="W24" s="7"/>
    </row>
    <row r="25" spans="1:23" ht="124.5" customHeight="1" x14ac:dyDescent="0.25">
      <c r="A25" s="4" t="s">
        <v>78</v>
      </c>
      <c r="B25" s="4" t="s">
        <v>81</v>
      </c>
      <c r="C25" s="4" t="s">
        <v>136</v>
      </c>
      <c r="D25" s="4"/>
      <c r="E25" s="4" t="s">
        <v>110</v>
      </c>
      <c r="F25" s="4"/>
      <c r="G25" s="5"/>
      <c r="H25" s="4" t="s">
        <v>27</v>
      </c>
      <c r="I25" s="4" t="s">
        <v>82</v>
      </c>
      <c r="J25" s="8" t="s">
        <v>80</v>
      </c>
      <c r="K25" s="4" t="s">
        <v>135</v>
      </c>
      <c r="L25" s="4"/>
      <c r="M25" s="14" t="s">
        <v>112</v>
      </c>
      <c r="N25" s="4">
        <v>4329893.66</v>
      </c>
      <c r="O25" s="4"/>
      <c r="P25" s="4" t="s">
        <v>134</v>
      </c>
      <c r="Q25" s="4">
        <v>4329893.66</v>
      </c>
      <c r="R25" s="6"/>
      <c r="S25" s="5"/>
      <c r="T25" s="5"/>
      <c r="U25" s="5"/>
      <c r="V25" s="5"/>
      <c r="W25" s="7"/>
    </row>
    <row r="26" spans="1:23" ht="116.25" customHeight="1" x14ac:dyDescent="0.25">
      <c r="A26" s="14" t="s">
        <v>79</v>
      </c>
      <c r="B26" s="4" t="s">
        <v>83</v>
      </c>
      <c r="C26" s="4"/>
      <c r="D26" s="4">
        <v>62000</v>
      </c>
      <c r="E26" s="4" t="s">
        <v>100</v>
      </c>
      <c r="F26" s="4"/>
      <c r="G26" s="5"/>
      <c r="H26" s="4" t="s">
        <v>27</v>
      </c>
      <c r="I26" s="4" t="s">
        <v>30</v>
      </c>
      <c r="J26" s="8" t="s">
        <v>28</v>
      </c>
      <c r="K26" s="4"/>
      <c r="L26" s="4">
        <v>661994</v>
      </c>
      <c r="M26" s="6"/>
      <c r="N26" s="4"/>
      <c r="O26" s="4">
        <v>787772.86</v>
      </c>
      <c r="P26" s="4" t="s">
        <v>137</v>
      </c>
      <c r="Q26" s="6"/>
      <c r="R26" s="6">
        <v>787772.86</v>
      </c>
      <c r="S26" s="5"/>
      <c r="T26" s="5"/>
      <c r="U26" s="5"/>
      <c r="V26" s="5"/>
      <c r="W26" s="7"/>
    </row>
    <row r="27" spans="1:23" ht="128.25" customHeight="1" x14ac:dyDescent="0.25">
      <c r="A27" s="4" t="s">
        <v>84</v>
      </c>
      <c r="B27" s="4" t="s">
        <v>91</v>
      </c>
      <c r="C27" s="4"/>
      <c r="D27" s="4">
        <v>424721</v>
      </c>
      <c r="E27" s="4" t="s">
        <v>107</v>
      </c>
      <c r="F27" s="4"/>
      <c r="G27" s="5"/>
      <c r="H27" s="4" t="s">
        <v>27</v>
      </c>
      <c r="I27" s="4" t="s">
        <v>42</v>
      </c>
      <c r="J27" s="8" t="s">
        <v>28</v>
      </c>
      <c r="K27" s="4"/>
      <c r="L27" s="4">
        <v>423500</v>
      </c>
      <c r="M27" s="6"/>
      <c r="N27" s="4"/>
      <c r="O27" s="4">
        <v>503965</v>
      </c>
      <c r="P27" s="4" t="s">
        <v>138</v>
      </c>
      <c r="Q27" s="6"/>
      <c r="R27" s="6">
        <v>503965</v>
      </c>
      <c r="S27" s="5"/>
      <c r="T27" s="5"/>
      <c r="U27" s="5"/>
      <c r="V27" s="5"/>
      <c r="W27" s="7"/>
    </row>
    <row r="28" spans="1:23" ht="65.25" customHeight="1" x14ac:dyDescent="0.25">
      <c r="A28" s="4" t="s">
        <v>85</v>
      </c>
      <c r="B28" s="4" t="s">
        <v>92</v>
      </c>
      <c r="C28" s="4">
        <v>292200</v>
      </c>
      <c r="D28" s="4"/>
      <c r="E28" s="4" t="s">
        <v>75</v>
      </c>
      <c r="F28" s="4"/>
      <c r="G28" s="5"/>
      <c r="H28" s="4" t="s">
        <v>27</v>
      </c>
      <c r="I28" s="4" t="s">
        <v>140</v>
      </c>
      <c r="J28" s="8" t="s">
        <v>28</v>
      </c>
      <c r="K28" s="4">
        <v>241948</v>
      </c>
      <c r="L28" s="4"/>
      <c r="M28" s="6"/>
      <c r="N28" s="4"/>
      <c r="O28" s="4"/>
      <c r="P28" s="4" t="s">
        <v>139</v>
      </c>
      <c r="Q28" s="6"/>
      <c r="R28" s="6"/>
      <c r="S28" s="5"/>
      <c r="T28" s="5"/>
      <c r="U28" s="5"/>
      <c r="V28" s="5"/>
      <c r="W28" s="7"/>
    </row>
    <row r="29" spans="1:23" ht="77.25" customHeight="1" x14ac:dyDescent="0.25">
      <c r="A29" s="9" t="s">
        <v>86</v>
      </c>
      <c r="B29" s="10" t="s">
        <v>93</v>
      </c>
      <c r="C29" s="10">
        <v>52755</v>
      </c>
      <c r="D29" s="10"/>
      <c r="E29" s="4" t="s">
        <v>75</v>
      </c>
      <c r="F29" s="10"/>
      <c r="G29" s="11"/>
      <c r="H29" s="10" t="s">
        <v>36</v>
      </c>
      <c r="I29" s="10" t="s">
        <v>74</v>
      </c>
      <c r="J29" s="8" t="s">
        <v>28</v>
      </c>
      <c r="K29" s="10">
        <v>50343</v>
      </c>
      <c r="L29" s="10"/>
      <c r="M29" s="12"/>
      <c r="N29" s="10">
        <v>287918.12</v>
      </c>
      <c r="O29" s="10"/>
      <c r="P29" s="10" t="s">
        <v>141</v>
      </c>
      <c r="Q29" s="10">
        <v>287918.12</v>
      </c>
      <c r="R29" s="12"/>
      <c r="S29" s="11"/>
      <c r="T29" s="11"/>
      <c r="U29" s="11"/>
      <c r="V29" s="11"/>
      <c r="W29" s="13"/>
    </row>
    <row r="30" spans="1:23" ht="81" customHeight="1" x14ac:dyDescent="0.25">
      <c r="A30" s="4" t="s">
        <v>87</v>
      </c>
      <c r="B30" s="4" t="s">
        <v>94</v>
      </c>
      <c r="C30" s="4" t="s">
        <v>239</v>
      </c>
      <c r="D30" s="4"/>
      <c r="E30" s="4" t="s">
        <v>75</v>
      </c>
      <c r="F30" s="4"/>
      <c r="G30" s="5"/>
      <c r="H30" s="4" t="s">
        <v>27</v>
      </c>
      <c r="I30" s="4" t="s">
        <v>240</v>
      </c>
      <c r="J30" s="8" t="s">
        <v>28</v>
      </c>
      <c r="K30" s="4" t="s">
        <v>241</v>
      </c>
      <c r="L30" s="4"/>
      <c r="M30" s="6"/>
      <c r="N30" s="4" t="s">
        <v>242</v>
      </c>
      <c r="O30" s="4"/>
      <c r="P30" s="4" t="s">
        <v>142</v>
      </c>
      <c r="Q30" s="4" t="s">
        <v>242</v>
      </c>
      <c r="R30" s="6"/>
      <c r="S30" s="5"/>
      <c r="T30" s="5"/>
      <c r="U30" s="5"/>
      <c r="V30" s="5"/>
      <c r="W30" s="7"/>
    </row>
    <row r="31" spans="1:23" ht="109.5" customHeight="1" x14ac:dyDescent="0.25">
      <c r="A31" s="4" t="s">
        <v>89</v>
      </c>
      <c r="B31" s="4" t="s">
        <v>97</v>
      </c>
      <c r="C31" s="4"/>
      <c r="D31" s="4" t="s">
        <v>243</v>
      </c>
      <c r="E31" s="4" t="s">
        <v>107</v>
      </c>
      <c r="F31" s="4"/>
      <c r="G31" s="5"/>
      <c r="H31" s="4" t="s">
        <v>27</v>
      </c>
      <c r="I31" s="4" t="s">
        <v>244</v>
      </c>
      <c r="J31" s="8" t="s">
        <v>28</v>
      </c>
      <c r="K31" s="4"/>
      <c r="L31" s="4" t="s">
        <v>245</v>
      </c>
      <c r="M31" s="6"/>
      <c r="N31" s="4"/>
      <c r="O31" s="4" t="s">
        <v>246</v>
      </c>
      <c r="P31" s="4" t="s">
        <v>143</v>
      </c>
      <c r="Q31" s="6"/>
      <c r="R31" s="4" t="s">
        <v>246</v>
      </c>
      <c r="S31" s="5"/>
      <c r="T31" s="5"/>
      <c r="U31" s="5"/>
      <c r="V31" s="5"/>
      <c r="W31" s="7"/>
    </row>
    <row r="32" spans="1:23" ht="89.25" customHeight="1" x14ac:dyDescent="0.25">
      <c r="A32" s="4" t="s">
        <v>90</v>
      </c>
      <c r="B32" s="4" t="s">
        <v>98</v>
      </c>
      <c r="C32" s="4"/>
      <c r="D32" s="4">
        <v>270328</v>
      </c>
      <c r="E32" s="4" t="s">
        <v>109</v>
      </c>
      <c r="F32" s="4"/>
      <c r="G32" s="5"/>
      <c r="H32" s="4" t="s">
        <v>27</v>
      </c>
      <c r="I32" s="4" t="s">
        <v>145</v>
      </c>
      <c r="J32" s="8" t="s">
        <v>28</v>
      </c>
      <c r="K32" s="4"/>
      <c r="L32" s="4" t="s">
        <v>247</v>
      </c>
      <c r="M32" s="6"/>
      <c r="N32" s="4"/>
      <c r="O32" s="4">
        <v>265762.7</v>
      </c>
      <c r="P32" s="4" t="s">
        <v>144</v>
      </c>
      <c r="Q32" s="6"/>
      <c r="R32" s="4">
        <v>265762.7</v>
      </c>
      <c r="S32" s="5"/>
      <c r="T32" s="5"/>
      <c r="U32" s="5"/>
      <c r="V32" s="5"/>
      <c r="W32" s="7"/>
    </row>
    <row r="33" spans="1:23" ht="108.75" customHeight="1" x14ac:dyDescent="0.25">
      <c r="A33" s="4" t="s">
        <v>159</v>
      </c>
      <c r="B33" s="4" t="s">
        <v>160</v>
      </c>
      <c r="C33" s="4"/>
      <c r="D33" s="4">
        <v>99700</v>
      </c>
      <c r="E33" s="4" t="s">
        <v>161</v>
      </c>
      <c r="F33" s="4"/>
      <c r="G33" s="5"/>
      <c r="H33" s="4" t="s">
        <v>27</v>
      </c>
      <c r="I33" s="4" t="s">
        <v>162</v>
      </c>
      <c r="J33" s="8" t="s">
        <v>28</v>
      </c>
      <c r="K33" s="4"/>
      <c r="L33" s="4">
        <v>99700</v>
      </c>
      <c r="M33" s="6"/>
      <c r="N33" s="4"/>
      <c r="O33" s="4">
        <f>99700*1.19</f>
        <v>118643</v>
      </c>
      <c r="P33" s="4" t="s">
        <v>163</v>
      </c>
      <c r="Q33" s="6"/>
      <c r="R33" s="4">
        <f>99700*1.19</f>
        <v>118643</v>
      </c>
      <c r="S33" s="5"/>
      <c r="T33" s="5"/>
      <c r="U33" s="5"/>
      <c r="V33" s="5"/>
      <c r="W33" s="7"/>
    </row>
    <row r="34" spans="1:23" ht="94.5" customHeight="1" x14ac:dyDescent="0.25">
      <c r="A34" s="40" t="s">
        <v>164</v>
      </c>
      <c r="B34" s="4" t="s">
        <v>165</v>
      </c>
      <c r="C34" s="4"/>
      <c r="D34" s="4">
        <v>77200</v>
      </c>
      <c r="E34" s="4" t="s">
        <v>166</v>
      </c>
      <c r="F34" s="4"/>
      <c r="G34" s="5"/>
      <c r="H34" s="4" t="s">
        <v>153</v>
      </c>
      <c r="I34" s="26" t="s">
        <v>167</v>
      </c>
      <c r="J34" s="8" t="s">
        <v>28</v>
      </c>
      <c r="K34" s="4"/>
      <c r="L34" s="4">
        <v>49140</v>
      </c>
      <c r="M34" s="6"/>
      <c r="N34" s="4"/>
      <c r="O34" s="4">
        <v>49140</v>
      </c>
      <c r="P34" s="15" t="s">
        <v>168</v>
      </c>
      <c r="Q34" s="6"/>
      <c r="R34" s="6">
        <f>49140*1.19</f>
        <v>58476.6</v>
      </c>
      <c r="S34" s="5"/>
      <c r="T34" s="5"/>
      <c r="U34" s="5"/>
      <c r="V34" s="5"/>
      <c r="W34" s="7"/>
    </row>
    <row r="35" spans="1:23" ht="138.75" customHeight="1" x14ac:dyDescent="0.25">
      <c r="A35" s="41" t="s">
        <v>169</v>
      </c>
      <c r="B35" s="4" t="s">
        <v>171</v>
      </c>
      <c r="C35" s="4"/>
      <c r="D35" s="4">
        <v>32000</v>
      </c>
      <c r="E35" s="4" t="s">
        <v>172</v>
      </c>
      <c r="F35" s="4"/>
      <c r="G35" s="5"/>
      <c r="H35" s="4" t="s">
        <v>153</v>
      </c>
      <c r="I35" s="4" t="s">
        <v>173</v>
      </c>
      <c r="J35" s="8" t="s">
        <v>28</v>
      </c>
      <c r="K35" s="4"/>
      <c r="L35" s="4">
        <v>32000</v>
      </c>
      <c r="M35" s="6"/>
      <c r="N35" s="4"/>
      <c r="O35" s="4">
        <v>32000</v>
      </c>
      <c r="P35" s="4" t="s">
        <v>174</v>
      </c>
      <c r="Q35" s="6"/>
      <c r="R35" s="6">
        <f>32000*1.19</f>
        <v>38080</v>
      </c>
      <c r="S35" s="5"/>
      <c r="T35" s="5"/>
      <c r="U35" s="5"/>
      <c r="V35" s="5"/>
      <c r="W35" s="7"/>
    </row>
    <row r="36" spans="1:23" ht="62.25" customHeight="1" x14ac:dyDescent="0.25">
      <c r="A36" s="4" t="s">
        <v>175</v>
      </c>
      <c r="B36" s="4" t="s">
        <v>176</v>
      </c>
      <c r="C36" s="4"/>
      <c r="D36" s="4">
        <v>57400</v>
      </c>
      <c r="E36" s="4" t="s">
        <v>177</v>
      </c>
      <c r="F36" s="4"/>
      <c r="G36" s="5"/>
      <c r="H36" s="4" t="s">
        <v>153</v>
      </c>
      <c r="I36" s="4" t="s">
        <v>178</v>
      </c>
      <c r="J36" s="8" t="s">
        <v>28</v>
      </c>
      <c r="K36" s="4"/>
      <c r="L36" s="4" t="s">
        <v>179</v>
      </c>
      <c r="M36" s="6"/>
      <c r="N36" s="4"/>
      <c r="O36" s="28">
        <f>53460*1.19</f>
        <v>63617.399999999994</v>
      </c>
      <c r="P36" s="8" t="s">
        <v>180</v>
      </c>
      <c r="Q36" s="6"/>
      <c r="R36" s="28">
        <f>53460*1.19</f>
        <v>63617.399999999994</v>
      </c>
      <c r="S36" s="5"/>
      <c r="T36" s="5"/>
      <c r="U36" s="5"/>
      <c r="V36" s="5"/>
      <c r="W36" s="7"/>
    </row>
    <row r="37" spans="1:23" ht="126.75" customHeight="1" x14ac:dyDescent="0.25">
      <c r="A37" s="30" t="s">
        <v>185</v>
      </c>
      <c r="B37" s="4" t="s">
        <v>181</v>
      </c>
      <c r="C37" s="4"/>
      <c r="D37" s="4">
        <v>102520</v>
      </c>
      <c r="E37" s="4" t="s">
        <v>182</v>
      </c>
      <c r="F37" s="4"/>
      <c r="G37" s="5"/>
      <c r="H37" s="4" t="s">
        <v>153</v>
      </c>
      <c r="I37" s="4" t="s">
        <v>183</v>
      </c>
      <c r="J37" s="8" t="s">
        <v>28</v>
      </c>
      <c r="K37" s="4"/>
      <c r="L37" s="4">
        <v>87040</v>
      </c>
      <c r="M37" s="6"/>
      <c r="N37" s="4"/>
      <c r="O37" s="28">
        <f>87040*1.19</f>
        <v>103577.59999999999</v>
      </c>
      <c r="P37" s="28" t="s">
        <v>184</v>
      </c>
      <c r="Q37" s="6"/>
      <c r="R37" s="28">
        <f>87040*1.19</f>
        <v>103577.59999999999</v>
      </c>
      <c r="S37" s="5"/>
      <c r="T37" s="5"/>
      <c r="U37" s="5"/>
      <c r="V37" s="5"/>
      <c r="W37" s="7"/>
    </row>
    <row r="38" spans="1:23" ht="72.75" customHeight="1" x14ac:dyDescent="0.25">
      <c r="A38" s="4" t="s">
        <v>186</v>
      </c>
      <c r="B38" s="4" t="s">
        <v>170</v>
      </c>
      <c r="C38" s="4"/>
      <c r="D38" s="4">
        <v>97200</v>
      </c>
      <c r="E38" s="4" t="s">
        <v>187</v>
      </c>
      <c r="F38" s="4"/>
      <c r="G38" s="4"/>
      <c r="H38" s="4" t="s">
        <v>153</v>
      </c>
      <c r="I38" s="29" t="s">
        <v>173</v>
      </c>
      <c r="J38" s="4" t="s">
        <v>28</v>
      </c>
      <c r="K38" s="4"/>
      <c r="L38" s="4">
        <v>87940</v>
      </c>
      <c r="M38" s="4"/>
      <c r="N38" s="4"/>
      <c r="O38" s="4">
        <f>87940*1.19</f>
        <v>104648.59999999999</v>
      </c>
      <c r="P38" s="4" t="s">
        <v>188</v>
      </c>
      <c r="Q38" s="4"/>
      <c r="R38" s="4">
        <f>87940*1.19</f>
        <v>104648.59999999999</v>
      </c>
      <c r="S38" s="5"/>
      <c r="T38" s="5"/>
      <c r="U38" s="5"/>
      <c r="V38" s="5"/>
      <c r="W38" s="7"/>
    </row>
    <row r="39" spans="1:23" ht="133.5" customHeight="1" x14ac:dyDescent="0.25">
      <c r="A39" s="4" t="s">
        <v>189</v>
      </c>
      <c r="B39" s="4" t="s">
        <v>190</v>
      </c>
      <c r="C39" s="4"/>
      <c r="D39" s="4">
        <v>371120</v>
      </c>
      <c r="E39" s="4" t="s">
        <v>191</v>
      </c>
      <c r="F39" s="4"/>
      <c r="G39" s="5"/>
      <c r="H39" s="4" t="s">
        <v>153</v>
      </c>
      <c r="I39" s="4" t="s">
        <v>192</v>
      </c>
      <c r="J39" s="8" t="s">
        <v>28</v>
      </c>
      <c r="K39" s="4"/>
      <c r="L39" s="4">
        <v>369690</v>
      </c>
      <c r="M39" s="6"/>
      <c r="N39" s="4"/>
      <c r="O39" s="4">
        <f>369690*1.19</f>
        <v>439931.1</v>
      </c>
      <c r="P39" s="15" t="s">
        <v>193</v>
      </c>
      <c r="Q39" s="6"/>
      <c r="R39" s="4">
        <f>369690*1.19</f>
        <v>439931.1</v>
      </c>
      <c r="S39" s="5"/>
      <c r="T39" s="5"/>
      <c r="U39" s="5"/>
      <c r="V39" s="5"/>
      <c r="W39" s="7"/>
    </row>
    <row r="40" spans="1:23" s="33" customFormat="1" ht="63.75" x14ac:dyDescent="0.25">
      <c r="A40" s="31" t="s">
        <v>196</v>
      </c>
      <c r="B40" s="31" t="s">
        <v>197</v>
      </c>
      <c r="C40" s="16">
        <v>150000</v>
      </c>
      <c r="D40" s="16"/>
      <c r="E40" s="27" t="s">
        <v>198</v>
      </c>
      <c r="F40" s="27"/>
      <c r="G40" s="27"/>
      <c r="H40" s="31" t="s">
        <v>194</v>
      </c>
      <c r="I40" s="31" t="s">
        <v>199</v>
      </c>
      <c r="J40" s="32" t="s">
        <v>195</v>
      </c>
      <c r="K40" s="16" t="s">
        <v>200</v>
      </c>
      <c r="L40" s="16"/>
      <c r="M40" s="27"/>
      <c r="N40" s="34">
        <f>47800*119/100</f>
        <v>56882</v>
      </c>
      <c r="O40" s="34"/>
      <c r="P40" s="27" t="s">
        <v>201</v>
      </c>
      <c r="Q40" s="34">
        <f>47800*119/100</f>
        <v>56882</v>
      </c>
      <c r="R40" s="27"/>
      <c r="S40" s="27"/>
      <c r="T40" s="27"/>
      <c r="U40" s="27"/>
      <c r="V40" s="27"/>
    </row>
    <row r="41" spans="1:23" s="33" customFormat="1" ht="89.25" x14ac:dyDescent="0.25">
      <c r="A41" s="31" t="s">
        <v>202</v>
      </c>
      <c r="B41" s="31" t="s">
        <v>203</v>
      </c>
      <c r="C41" s="16">
        <v>72000</v>
      </c>
      <c r="D41" s="16"/>
      <c r="E41" s="27" t="s">
        <v>204</v>
      </c>
      <c r="F41" s="27"/>
      <c r="G41" s="27"/>
      <c r="H41" s="31" t="s">
        <v>205</v>
      </c>
      <c r="I41" s="31" t="s">
        <v>206</v>
      </c>
      <c r="J41" s="32" t="s">
        <v>195</v>
      </c>
      <c r="K41" s="16" t="s">
        <v>207</v>
      </c>
      <c r="L41" s="16"/>
      <c r="M41" s="16"/>
      <c r="N41" s="16">
        <f>40560*119/100</f>
        <v>48266.400000000001</v>
      </c>
      <c r="O41" s="16"/>
      <c r="P41" s="27" t="s">
        <v>208</v>
      </c>
      <c r="Q41" s="16">
        <f>40560*119/100</f>
        <v>48266.400000000001</v>
      </c>
      <c r="R41" s="27"/>
      <c r="S41" s="27"/>
      <c r="T41" s="27"/>
      <c r="U41" s="27"/>
      <c r="V41" s="27"/>
    </row>
    <row r="42" spans="1:23" s="33" customFormat="1" ht="89.25" x14ac:dyDescent="0.25">
      <c r="A42" s="31" t="s">
        <v>209</v>
      </c>
      <c r="B42" s="31" t="s">
        <v>210</v>
      </c>
      <c r="C42" s="27"/>
      <c r="D42" s="16" t="s">
        <v>211</v>
      </c>
      <c r="E42" s="27" t="s">
        <v>212</v>
      </c>
      <c r="F42" s="27"/>
      <c r="G42" s="27"/>
      <c r="H42" s="31" t="s">
        <v>213</v>
      </c>
      <c r="I42" s="27" t="s">
        <v>214</v>
      </c>
      <c r="J42" s="32" t="s">
        <v>195</v>
      </c>
      <c r="K42" s="35"/>
      <c r="L42" s="16" t="s">
        <v>248</v>
      </c>
      <c r="M42" s="16"/>
      <c r="N42" s="27"/>
      <c r="O42" s="16" t="s">
        <v>215</v>
      </c>
      <c r="P42" s="27" t="s">
        <v>216</v>
      </c>
      <c r="Q42" s="27"/>
      <c r="R42" s="16" t="s">
        <v>215</v>
      </c>
      <c r="S42" s="27"/>
      <c r="T42" s="27"/>
      <c r="U42" s="27"/>
      <c r="V42" s="27"/>
    </row>
    <row r="43" spans="1:23" s="33" customFormat="1" ht="89.25" x14ac:dyDescent="0.25">
      <c r="A43" s="36" t="s">
        <v>217</v>
      </c>
      <c r="B43" s="36" t="s">
        <v>218</v>
      </c>
      <c r="C43" s="16">
        <v>400000</v>
      </c>
      <c r="D43" s="27"/>
      <c r="E43" s="27" t="s">
        <v>219</v>
      </c>
      <c r="F43" s="27"/>
      <c r="G43" s="27"/>
      <c r="H43" s="37" t="s">
        <v>194</v>
      </c>
      <c r="I43" s="36" t="s">
        <v>220</v>
      </c>
      <c r="J43" s="32" t="s">
        <v>195</v>
      </c>
      <c r="K43" s="38" t="s">
        <v>221</v>
      </c>
      <c r="L43" s="16"/>
      <c r="M43" s="27"/>
      <c r="N43" s="27">
        <v>234430</v>
      </c>
      <c r="O43" s="27"/>
      <c r="P43" s="27" t="s">
        <v>222</v>
      </c>
      <c r="Q43" s="27">
        <v>234430</v>
      </c>
      <c r="R43" s="27"/>
      <c r="S43" s="27"/>
      <c r="T43" s="27"/>
      <c r="U43" s="27"/>
      <c r="V43" s="27"/>
    </row>
    <row r="44" spans="1:23" ht="93" customHeight="1" x14ac:dyDescent="0.25">
      <c r="A44" s="4"/>
      <c r="B44" s="4"/>
      <c r="C44" s="4"/>
      <c r="D44" s="4"/>
      <c r="E44" s="4"/>
      <c r="F44" s="4"/>
      <c r="G44" s="5"/>
      <c r="H44" s="4"/>
      <c r="I44" s="4"/>
      <c r="J44" s="8"/>
      <c r="K44" s="4"/>
      <c r="L44" s="4"/>
      <c r="M44" s="6"/>
      <c r="N44" s="4"/>
      <c r="O44" s="4"/>
      <c r="P44" s="5"/>
      <c r="Q44" s="6"/>
      <c r="R44" s="6"/>
      <c r="S44" s="5"/>
      <c r="T44" s="5"/>
      <c r="U44" s="5"/>
      <c r="V44" s="5"/>
      <c r="W44" s="7"/>
    </row>
    <row r="45" spans="1:23" ht="63.75" customHeight="1" x14ac:dyDescent="0.25">
      <c r="A45" s="4"/>
      <c r="B45" s="4"/>
      <c r="C45" s="4"/>
      <c r="D45" s="4"/>
      <c r="E45" s="4"/>
      <c r="F45" s="4"/>
      <c r="G45" s="5"/>
      <c r="H45" s="4"/>
      <c r="I45" s="4"/>
      <c r="J45" s="8"/>
      <c r="K45" s="4"/>
      <c r="L45" s="4"/>
      <c r="M45" s="6"/>
      <c r="N45" s="4"/>
      <c r="O45" s="4"/>
      <c r="P45" s="5"/>
      <c r="Q45" s="6"/>
      <c r="R45" s="6"/>
      <c r="S45" s="5"/>
      <c r="T45" s="5"/>
      <c r="U45" s="5"/>
      <c r="V45" s="5"/>
      <c r="W45" s="7"/>
    </row>
    <row r="46" spans="1:23" x14ac:dyDescent="0.25">
      <c r="A46" s="3"/>
      <c r="B46" s="3"/>
      <c r="C46" s="3"/>
      <c r="D46" s="3"/>
      <c r="E46" s="3"/>
      <c r="F46" s="3"/>
      <c r="G46" s="3"/>
      <c r="H46" s="3"/>
      <c r="I46" s="3"/>
      <c r="J46" s="3"/>
      <c r="K46" s="3"/>
      <c r="L46" s="3"/>
      <c r="M46" s="3"/>
      <c r="N46" s="3"/>
      <c r="O46" s="3"/>
      <c r="P46" s="3"/>
      <c r="Q46" s="3"/>
      <c r="R46" s="3"/>
      <c r="S46" s="3"/>
      <c r="T46" s="3"/>
      <c r="U46" s="3"/>
      <c r="V46" s="3"/>
    </row>
    <row r="47" spans="1:23" x14ac:dyDescent="0.25">
      <c r="A47" s="3"/>
      <c r="B47" s="3"/>
      <c r="C47" s="3"/>
      <c r="D47" s="3"/>
      <c r="E47" s="3"/>
      <c r="F47" s="3"/>
      <c r="G47" s="3"/>
      <c r="H47" s="3"/>
      <c r="I47" s="3"/>
      <c r="J47" s="3"/>
      <c r="K47" s="3"/>
      <c r="L47" s="3"/>
      <c r="M47" s="3"/>
      <c r="N47" s="3"/>
      <c r="O47" s="3"/>
      <c r="P47" s="3"/>
      <c r="Q47" s="3"/>
      <c r="R47" s="3"/>
      <c r="S47" s="3"/>
      <c r="T47" s="3"/>
      <c r="U47" s="3"/>
      <c r="V47" s="3"/>
    </row>
    <row r="48" spans="1:23" x14ac:dyDescent="0.25">
      <c r="A48" s="3"/>
      <c r="B48" s="3"/>
      <c r="C48" s="3"/>
      <c r="D48" s="3"/>
      <c r="E48" s="3"/>
      <c r="F48" s="3"/>
      <c r="G48" s="3"/>
      <c r="H48" s="3"/>
      <c r="I48" s="3"/>
      <c r="J48" s="3"/>
      <c r="K48" s="3"/>
      <c r="L48" s="3"/>
      <c r="M48" s="3"/>
      <c r="N48" s="3"/>
      <c r="O48" s="3"/>
      <c r="P48" s="3"/>
      <c r="Q48" s="3"/>
      <c r="R48" s="3"/>
      <c r="S48" s="3"/>
      <c r="T48" s="3"/>
      <c r="U48" s="3"/>
      <c r="V48" s="3"/>
    </row>
    <row r="49" spans="1:22" x14ac:dyDescent="0.25">
      <c r="A49" s="3"/>
      <c r="B49" s="3"/>
      <c r="C49" s="3"/>
      <c r="D49" s="3"/>
      <c r="E49" s="3"/>
      <c r="F49" s="3"/>
      <c r="G49" s="3"/>
      <c r="H49" s="3"/>
      <c r="I49" s="3"/>
      <c r="J49" s="3"/>
      <c r="K49" s="3"/>
      <c r="L49" s="3"/>
      <c r="M49" s="3"/>
      <c r="N49" s="3"/>
      <c r="O49" s="3"/>
      <c r="P49" s="3"/>
      <c r="Q49" s="3"/>
      <c r="R49" s="3"/>
      <c r="S49" s="3"/>
      <c r="T49" s="3"/>
      <c r="U49" s="3"/>
      <c r="V49" s="3"/>
    </row>
    <row r="50" spans="1:22" x14ac:dyDescent="0.25">
      <c r="A50" s="3"/>
      <c r="B50" s="3"/>
      <c r="C50" s="3"/>
      <c r="D50" s="3"/>
      <c r="E50" s="3"/>
      <c r="F50" s="3"/>
      <c r="G50" s="3"/>
      <c r="H50" s="3"/>
      <c r="I50" s="3"/>
      <c r="J50" s="3"/>
      <c r="K50" s="3"/>
      <c r="L50" s="3"/>
      <c r="M50" s="3"/>
      <c r="N50" s="3"/>
      <c r="O50" s="3"/>
      <c r="P50" s="3"/>
      <c r="Q50" s="3"/>
      <c r="R50" s="3"/>
      <c r="S50" s="3"/>
      <c r="T50" s="3"/>
      <c r="U50" s="3"/>
      <c r="V50" s="3"/>
    </row>
    <row r="51" spans="1:22" x14ac:dyDescent="0.25">
      <c r="A51" s="3"/>
      <c r="B51" s="3"/>
      <c r="C51" s="3"/>
      <c r="D51" s="3"/>
      <c r="E51" s="3"/>
      <c r="F51" s="3"/>
      <c r="G51" s="3"/>
      <c r="H51" s="3"/>
      <c r="I51" s="3"/>
      <c r="J51" s="3"/>
      <c r="K51" s="3"/>
      <c r="L51" s="3"/>
      <c r="M51" s="3"/>
      <c r="N51" s="3"/>
      <c r="O51" s="3"/>
      <c r="P51" s="3"/>
      <c r="Q51" s="3"/>
      <c r="R51" s="3"/>
      <c r="S51" s="3"/>
      <c r="T51" s="3"/>
      <c r="U51" s="3"/>
      <c r="V51" s="3"/>
    </row>
    <row r="52" spans="1:22" x14ac:dyDescent="0.25">
      <c r="A52" s="3"/>
      <c r="B52" s="3"/>
      <c r="C52" s="3"/>
      <c r="D52" s="3"/>
      <c r="E52" s="3"/>
      <c r="F52" s="3"/>
      <c r="G52" s="3"/>
      <c r="H52" s="3"/>
      <c r="I52" s="3"/>
      <c r="J52" s="3"/>
      <c r="K52" s="3"/>
      <c r="L52" s="3"/>
      <c r="M52" s="3"/>
      <c r="N52" s="3"/>
      <c r="O52" s="3"/>
      <c r="P52" s="3"/>
      <c r="Q52" s="3"/>
      <c r="R52" s="3"/>
      <c r="S52" s="3"/>
      <c r="T52" s="3"/>
      <c r="U52" s="3"/>
      <c r="V52" s="3"/>
    </row>
    <row r="53" spans="1:22" x14ac:dyDescent="0.25">
      <c r="A53" s="3"/>
      <c r="B53" s="3"/>
      <c r="C53" s="3"/>
      <c r="D53" s="3"/>
      <c r="E53" s="3"/>
      <c r="F53" s="3"/>
      <c r="G53" s="3"/>
      <c r="H53" s="3"/>
      <c r="I53" s="3"/>
      <c r="J53" s="3"/>
      <c r="K53" s="3"/>
      <c r="L53" s="3"/>
      <c r="M53" s="3"/>
      <c r="N53" s="3"/>
      <c r="O53" s="3"/>
      <c r="P53" s="3"/>
      <c r="Q53" s="3"/>
      <c r="R53" s="3"/>
      <c r="S53" s="3"/>
      <c r="T53" s="3"/>
      <c r="U53" s="3"/>
      <c r="V53" s="3"/>
    </row>
    <row r="54" spans="1:22" x14ac:dyDescent="0.25">
      <c r="A54" s="3"/>
      <c r="B54" s="3"/>
      <c r="C54" s="3"/>
      <c r="D54" s="3"/>
      <c r="E54" s="3"/>
      <c r="F54" s="3"/>
      <c r="G54" s="3"/>
      <c r="H54" s="3"/>
      <c r="I54" s="3"/>
      <c r="J54" s="3"/>
      <c r="K54" s="3"/>
      <c r="L54" s="3"/>
      <c r="M54" s="3"/>
      <c r="N54" s="3"/>
      <c r="O54" s="3"/>
      <c r="P54" s="3"/>
      <c r="Q54" s="3"/>
      <c r="R54" s="3"/>
      <c r="S54" s="3"/>
      <c r="T54" s="3"/>
      <c r="U54" s="3"/>
      <c r="V54" s="3"/>
    </row>
    <row r="55" spans="1:22" x14ac:dyDescent="0.25">
      <c r="A55" s="3"/>
      <c r="B55" s="3"/>
      <c r="C55" s="3"/>
      <c r="D55" s="3"/>
      <c r="E55" s="3"/>
      <c r="F55" s="3"/>
      <c r="G55" s="3"/>
      <c r="H55" s="3"/>
      <c r="I55" s="3"/>
      <c r="J55" s="3"/>
      <c r="K55" s="3"/>
      <c r="L55" s="3"/>
      <c r="M55" s="3"/>
      <c r="N55" s="3"/>
      <c r="O55" s="3"/>
      <c r="P55" s="3"/>
      <c r="Q55" s="3"/>
      <c r="R55" s="3"/>
      <c r="S55" s="3"/>
      <c r="T55" s="3"/>
      <c r="U55" s="3"/>
      <c r="V55" s="3"/>
    </row>
    <row r="56" spans="1:22" x14ac:dyDescent="0.25">
      <c r="A56" s="3"/>
      <c r="B56" s="3"/>
      <c r="C56" s="3"/>
      <c r="D56" s="3"/>
      <c r="E56" s="3"/>
      <c r="F56" s="3"/>
      <c r="G56" s="3"/>
      <c r="H56" s="3"/>
      <c r="I56" s="3"/>
      <c r="J56" s="3"/>
      <c r="K56" s="3"/>
      <c r="L56" s="3"/>
      <c r="M56" s="3"/>
      <c r="N56" s="3"/>
      <c r="O56" s="3"/>
      <c r="P56" s="3"/>
      <c r="Q56" s="3"/>
      <c r="R56" s="3"/>
      <c r="S56" s="3"/>
      <c r="T56" s="3"/>
      <c r="U56" s="3"/>
      <c r="V56" s="3"/>
    </row>
    <row r="57" spans="1:22" x14ac:dyDescent="0.25">
      <c r="A57" s="3"/>
      <c r="B57" s="3"/>
      <c r="C57" s="3"/>
      <c r="D57" s="3"/>
      <c r="E57" s="3"/>
      <c r="F57" s="3"/>
      <c r="G57" s="3"/>
      <c r="H57" s="3"/>
      <c r="I57" s="3"/>
      <c r="J57" s="3"/>
      <c r="K57" s="3"/>
      <c r="L57" s="3"/>
      <c r="M57" s="3"/>
      <c r="N57" s="3"/>
      <c r="O57" s="3"/>
      <c r="P57" s="3"/>
      <c r="Q57" s="3"/>
      <c r="R57" s="3"/>
      <c r="S57" s="3"/>
      <c r="T57" s="3"/>
      <c r="U57" s="3"/>
      <c r="V57" s="3"/>
    </row>
    <row r="58" spans="1:22" x14ac:dyDescent="0.25">
      <c r="A58" s="3"/>
      <c r="B58" s="3"/>
      <c r="C58" s="3"/>
      <c r="D58" s="3"/>
      <c r="E58" s="3"/>
      <c r="F58" s="3"/>
      <c r="G58" s="3"/>
      <c r="H58" s="3"/>
      <c r="I58" s="3"/>
      <c r="J58" s="3"/>
      <c r="K58" s="3"/>
      <c r="L58" s="3"/>
      <c r="M58" s="3"/>
      <c r="N58" s="3"/>
      <c r="O58" s="3"/>
      <c r="P58" s="3"/>
      <c r="Q58" s="3"/>
      <c r="R58" s="3"/>
      <c r="S58" s="3"/>
      <c r="T58" s="3"/>
      <c r="U58" s="3"/>
      <c r="V58" s="3"/>
    </row>
    <row r="59" spans="1:22" x14ac:dyDescent="0.25">
      <c r="A59" s="3"/>
      <c r="B59" s="3"/>
      <c r="C59" s="3"/>
      <c r="D59" s="3"/>
      <c r="E59" s="3"/>
      <c r="F59" s="3"/>
      <c r="G59" s="3"/>
      <c r="H59" s="3"/>
      <c r="I59" s="3"/>
      <c r="J59" s="3"/>
      <c r="K59" s="3"/>
      <c r="L59" s="3"/>
      <c r="M59" s="3"/>
      <c r="N59" s="3"/>
      <c r="O59" s="3"/>
      <c r="P59" s="3"/>
      <c r="Q59" s="3"/>
      <c r="R59" s="3"/>
      <c r="S59" s="3"/>
      <c r="T59" s="3"/>
      <c r="U59" s="3"/>
      <c r="V59" s="3"/>
    </row>
    <row r="60" spans="1:22" x14ac:dyDescent="0.25">
      <c r="A60" s="3"/>
      <c r="B60" s="3"/>
      <c r="C60" s="3"/>
      <c r="D60" s="3"/>
      <c r="E60" s="3"/>
      <c r="F60" s="3"/>
      <c r="G60" s="3"/>
      <c r="H60" s="3"/>
      <c r="I60" s="3"/>
      <c r="J60" s="3"/>
      <c r="K60" s="3"/>
      <c r="L60" s="3"/>
      <c r="M60" s="3"/>
      <c r="N60" s="3"/>
      <c r="O60" s="3"/>
      <c r="P60" s="3"/>
      <c r="Q60" s="3"/>
      <c r="R60" s="3"/>
      <c r="S60" s="3"/>
      <c r="T60" s="3"/>
      <c r="U60" s="3"/>
      <c r="V60" s="3"/>
    </row>
    <row r="61" spans="1:22" x14ac:dyDescent="0.25">
      <c r="A61" s="3"/>
      <c r="B61" s="3"/>
      <c r="C61" s="3"/>
      <c r="D61" s="3"/>
      <c r="E61" s="3"/>
      <c r="F61" s="3"/>
      <c r="G61" s="3"/>
      <c r="H61" s="3"/>
      <c r="I61" s="3"/>
      <c r="J61" s="3"/>
      <c r="K61" s="3"/>
      <c r="L61" s="3"/>
      <c r="M61" s="3"/>
      <c r="N61" s="3"/>
      <c r="O61" s="3"/>
      <c r="P61" s="3"/>
      <c r="Q61" s="3"/>
      <c r="R61" s="3"/>
      <c r="S61" s="3"/>
      <c r="T61" s="3"/>
      <c r="U61" s="3"/>
      <c r="V61" s="3"/>
    </row>
    <row r="62" spans="1:22" x14ac:dyDescent="0.25">
      <c r="A62" s="3"/>
      <c r="B62" s="3"/>
      <c r="C62" s="3"/>
      <c r="D62" s="3"/>
      <c r="E62" s="3"/>
      <c r="F62" s="3"/>
      <c r="G62" s="3"/>
      <c r="H62" s="3"/>
      <c r="I62" s="3"/>
      <c r="J62" s="3"/>
      <c r="K62" s="3"/>
      <c r="L62" s="3"/>
      <c r="M62" s="3"/>
      <c r="N62" s="3"/>
      <c r="O62" s="3"/>
      <c r="P62" s="3"/>
      <c r="Q62" s="3"/>
      <c r="R62" s="3"/>
      <c r="S62" s="3"/>
      <c r="T62" s="3"/>
      <c r="U62" s="3"/>
      <c r="V62" s="3"/>
    </row>
    <row r="63" spans="1:22" x14ac:dyDescent="0.25">
      <c r="A63" s="3"/>
      <c r="B63" s="3"/>
      <c r="C63" s="3"/>
      <c r="D63" s="3"/>
      <c r="E63" s="3"/>
      <c r="F63" s="3"/>
      <c r="G63" s="3"/>
      <c r="H63" s="3"/>
      <c r="I63" s="3"/>
      <c r="J63" s="3"/>
      <c r="K63" s="3"/>
      <c r="L63" s="3"/>
      <c r="M63" s="3"/>
      <c r="N63" s="3"/>
      <c r="O63" s="3"/>
      <c r="P63" s="3"/>
      <c r="Q63" s="3"/>
      <c r="R63" s="3"/>
      <c r="S63" s="3"/>
      <c r="T63" s="3"/>
      <c r="U63" s="3"/>
      <c r="V63" s="3"/>
    </row>
    <row r="64" spans="1:22" x14ac:dyDescent="0.25">
      <c r="A64" s="3"/>
      <c r="B64" s="3"/>
      <c r="C64" s="3"/>
      <c r="D64" s="3"/>
      <c r="E64" s="3"/>
      <c r="F64" s="3"/>
      <c r="G64" s="3"/>
      <c r="H64" s="3"/>
      <c r="I64" s="3"/>
      <c r="J64" s="3"/>
      <c r="K64" s="3"/>
      <c r="L64" s="3"/>
      <c r="M64" s="3"/>
      <c r="N64" s="3"/>
      <c r="O64" s="3"/>
      <c r="P64" s="3"/>
      <c r="Q64" s="3"/>
      <c r="R64" s="3"/>
      <c r="S64" s="3"/>
      <c r="T64" s="3"/>
      <c r="U64" s="3"/>
      <c r="V64" s="3"/>
    </row>
    <row r="65" spans="1:22" x14ac:dyDescent="0.25">
      <c r="A65" s="3"/>
      <c r="B65" s="3"/>
      <c r="C65" s="3"/>
      <c r="D65" s="3"/>
      <c r="E65" s="3"/>
      <c r="F65" s="3"/>
      <c r="G65" s="3"/>
      <c r="H65" s="3"/>
      <c r="I65" s="3"/>
      <c r="J65" s="3"/>
      <c r="K65" s="3"/>
      <c r="L65" s="3"/>
      <c r="M65" s="3"/>
      <c r="N65" s="3"/>
      <c r="O65" s="3"/>
      <c r="P65" s="3"/>
      <c r="Q65" s="3"/>
      <c r="R65" s="3"/>
      <c r="S65" s="3"/>
      <c r="T65" s="3"/>
      <c r="U65" s="3"/>
      <c r="V65" s="3"/>
    </row>
    <row r="66" spans="1:22" x14ac:dyDescent="0.25">
      <c r="A66" s="3"/>
      <c r="B66" s="3"/>
      <c r="C66" s="3"/>
      <c r="D66" s="3"/>
      <c r="E66" s="3"/>
      <c r="F66" s="3"/>
      <c r="G66" s="3"/>
      <c r="H66" s="3"/>
      <c r="I66" s="3"/>
      <c r="J66" s="3"/>
      <c r="K66" s="3"/>
      <c r="L66" s="3"/>
      <c r="M66" s="3"/>
      <c r="N66" s="3"/>
      <c r="O66" s="3"/>
      <c r="P66" s="3"/>
      <c r="Q66" s="3"/>
      <c r="R66" s="3"/>
      <c r="S66" s="3"/>
      <c r="T66" s="3"/>
      <c r="U66" s="3"/>
      <c r="V66" s="3"/>
    </row>
    <row r="67" spans="1:22" x14ac:dyDescent="0.25">
      <c r="A67" s="3"/>
      <c r="B67" s="3"/>
      <c r="C67" s="3"/>
      <c r="D67" s="3"/>
      <c r="E67" s="3"/>
      <c r="F67" s="3"/>
      <c r="G67" s="3"/>
      <c r="H67" s="3"/>
      <c r="I67" s="3"/>
      <c r="J67" s="3"/>
      <c r="K67" s="3"/>
      <c r="L67" s="3"/>
      <c r="M67" s="3"/>
      <c r="N67" s="3"/>
      <c r="O67" s="3"/>
      <c r="P67" s="3"/>
      <c r="Q67" s="3"/>
      <c r="R67" s="3"/>
      <c r="S67" s="3"/>
      <c r="T67" s="3"/>
      <c r="U67" s="3"/>
      <c r="V67" s="3"/>
    </row>
    <row r="68" spans="1:22" x14ac:dyDescent="0.25">
      <c r="A68" s="3"/>
      <c r="B68" s="3"/>
      <c r="C68" s="3"/>
      <c r="D68" s="3"/>
      <c r="E68" s="3"/>
      <c r="F68" s="3"/>
      <c r="G68" s="3"/>
      <c r="H68" s="3"/>
      <c r="I68" s="3"/>
      <c r="J68" s="3"/>
      <c r="K68" s="3"/>
      <c r="L68" s="3"/>
      <c r="M68" s="3"/>
      <c r="N68" s="3"/>
      <c r="O68" s="3"/>
      <c r="P68" s="3"/>
      <c r="Q68" s="3"/>
      <c r="R68" s="3"/>
      <c r="S68" s="3"/>
      <c r="T68" s="3"/>
      <c r="U68" s="3"/>
      <c r="V68" s="3"/>
    </row>
    <row r="69" spans="1:22" x14ac:dyDescent="0.25">
      <c r="A69" s="3"/>
      <c r="B69" s="3"/>
      <c r="C69" s="3"/>
      <c r="D69" s="3"/>
      <c r="E69" s="3"/>
      <c r="F69" s="3"/>
      <c r="G69" s="3"/>
      <c r="H69" s="3"/>
      <c r="I69" s="3"/>
      <c r="J69" s="3"/>
      <c r="K69" s="3"/>
      <c r="L69" s="3"/>
      <c r="M69" s="3"/>
      <c r="N69" s="3"/>
      <c r="O69" s="3"/>
      <c r="P69" s="3"/>
      <c r="Q69" s="3"/>
      <c r="R69" s="3"/>
      <c r="S69" s="3"/>
      <c r="T69" s="3"/>
      <c r="U69" s="3"/>
      <c r="V69" s="3"/>
    </row>
    <row r="70" spans="1:22" x14ac:dyDescent="0.25">
      <c r="A70" s="3"/>
      <c r="B70" s="3"/>
      <c r="C70" s="3"/>
      <c r="D70" s="3"/>
      <c r="E70" s="3"/>
      <c r="F70" s="3"/>
      <c r="G70" s="3"/>
      <c r="H70" s="3"/>
      <c r="I70" s="3"/>
      <c r="J70" s="3"/>
      <c r="K70" s="3"/>
      <c r="L70" s="3"/>
      <c r="M70" s="3"/>
      <c r="N70" s="3"/>
      <c r="O70" s="3"/>
      <c r="P70" s="3"/>
      <c r="Q70" s="3"/>
      <c r="R70" s="3"/>
      <c r="S70" s="3"/>
      <c r="T70" s="3"/>
      <c r="U70" s="3"/>
      <c r="V70" s="3"/>
    </row>
    <row r="71" spans="1:22" x14ac:dyDescent="0.25">
      <c r="A71" s="3"/>
      <c r="B71" s="3"/>
      <c r="C71" s="3"/>
      <c r="D71" s="3"/>
      <c r="E71" s="3"/>
      <c r="F71" s="3"/>
      <c r="G71" s="3"/>
      <c r="H71" s="3"/>
      <c r="I71" s="3"/>
      <c r="J71" s="3"/>
      <c r="K71" s="3"/>
      <c r="L71" s="3"/>
      <c r="M71" s="3"/>
      <c r="N71" s="3"/>
      <c r="O71" s="3"/>
      <c r="P71" s="3"/>
      <c r="Q71" s="3"/>
      <c r="R71" s="3"/>
      <c r="S71" s="3"/>
      <c r="T71" s="3"/>
      <c r="U71" s="3"/>
      <c r="V71" s="3"/>
    </row>
    <row r="72" spans="1:22" x14ac:dyDescent="0.25">
      <c r="A72" s="3"/>
      <c r="B72" s="3"/>
      <c r="C72" s="3"/>
      <c r="D72" s="3"/>
      <c r="E72" s="3"/>
      <c r="F72" s="3"/>
      <c r="G72" s="3"/>
      <c r="H72" s="3"/>
      <c r="I72" s="3"/>
      <c r="J72" s="3"/>
      <c r="K72" s="3"/>
      <c r="L72" s="3"/>
      <c r="M72" s="3"/>
      <c r="N72" s="3"/>
      <c r="O72" s="3"/>
      <c r="P72" s="3"/>
      <c r="Q72" s="3"/>
      <c r="R72" s="3"/>
      <c r="S72" s="3"/>
      <c r="T72" s="3"/>
      <c r="U72" s="3"/>
      <c r="V72" s="3"/>
    </row>
    <row r="73" spans="1:22" x14ac:dyDescent="0.25">
      <c r="A73" s="3"/>
      <c r="B73" s="3"/>
      <c r="C73" s="3"/>
      <c r="D73" s="3"/>
      <c r="E73" s="3"/>
      <c r="F73" s="3"/>
      <c r="G73" s="3"/>
      <c r="H73" s="3"/>
      <c r="I73" s="3"/>
      <c r="J73" s="3"/>
      <c r="K73" s="3"/>
      <c r="L73" s="3"/>
      <c r="M73" s="3"/>
      <c r="N73" s="3"/>
      <c r="O73" s="3"/>
      <c r="P73" s="3"/>
      <c r="Q73" s="3"/>
      <c r="R73" s="3"/>
      <c r="S73" s="3"/>
      <c r="T73" s="3"/>
      <c r="U73" s="3"/>
      <c r="V73" s="3"/>
    </row>
    <row r="74" spans="1:22" x14ac:dyDescent="0.25">
      <c r="A74" s="3"/>
      <c r="B74" s="3"/>
      <c r="C74" s="3"/>
      <c r="D74" s="3"/>
      <c r="E74" s="3"/>
      <c r="F74" s="3"/>
      <c r="G74" s="3"/>
      <c r="H74" s="3"/>
      <c r="I74" s="3"/>
      <c r="J74" s="3"/>
      <c r="K74" s="3"/>
      <c r="L74" s="3"/>
      <c r="M74" s="3"/>
      <c r="N74" s="3"/>
      <c r="O74" s="3"/>
      <c r="P74" s="3"/>
      <c r="Q74" s="3"/>
      <c r="R74" s="3"/>
      <c r="S74" s="3"/>
      <c r="T74" s="3"/>
      <c r="U74" s="3"/>
      <c r="V74" s="3"/>
    </row>
    <row r="75" spans="1:22" x14ac:dyDescent="0.25">
      <c r="A75" s="3"/>
      <c r="B75" s="3"/>
      <c r="C75" s="3"/>
      <c r="D75" s="3"/>
      <c r="E75" s="3"/>
      <c r="F75" s="3"/>
      <c r="G75" s="3"/>
      <c r="H75" s="3"/>
      <c r="I75" s="3"/>
      <c r="J75" s="3"/>
      <c r="K75" s="3"/>
      <c r="L75" s="3"/>
      <c r="M75" s="3"/>
      <c r="N75" s="3"/>
      <c r="O75" s="3"/>
      <c r="P75" s="3"/>
      <c r="Q75" s="3"/>
      <c r="R75" s="3"/>
      <c r="S75" s="3"/>
      <c r="T75" s="3"/>
      <c r="U75" s="3"/>
      <c r="V75" s="3"/>
    </row>
    <row r="76" spans="1:22" x14ac:dyDescent="0.25">
      <c r="A76" s="3"/>
      <c r="B76" s="3"/>
      <c r="C76" s="3"/>
      <c r="D76" s="3"/>
      <c r="E76" s="3"/>
      <c r="F76" s="3"/>
      <c r="G76" s="3"/>
      <c r="H76" s="3"/>
      <c r="I76" s="3"/>
      <c r="J76" s="3"/>
      <c r="K76" s="3"/>
      <c r="L76" s="3"/>
      <c r="M76" s="3"/>
      <c r="N76" s="3"/>
      <c r="O76" s="3"/>
      <c r="P76" s="3"/>
      <c r="Q76" s="3"/>
      <c r="R76" s="3"/>
      <c r="S76" s="3"/>
      <c r="T76" s="3"/>
      <c r="U76" s="3"/>
      <c r="V76" s="3"/>
    </row>
    <row r="77" spans="1:22" x14ac:dyDescent="0.25">
      <c r="A77" s="3"/>
      <c r="B77" s="3"/>
      <c r="C77" s="3"/>
      <c r="D77" s="3"/>
      <c r="E77" s="3"/>
      <c r="F77" s="3"/>
      <c r="G77" s="3"/>
      <c r="H77" s="3"/>
      <c r="I77" s="3"/>
      <c r="J77" s="3"/>
      <c r="K77" s="3"/>
      <c r="L77" s="3"/>
      <c r="M77" s="3"/>
      <c r="N77" s="3"/>
      <c r="O77" s="3"/>
      <c r="P77" s="3"/>
      <c r="Q77" s="3"/>
      <c r="R77" s="3"/>
      <c r="S77" s="3"/>
      <c r="T77" s="3"/>
      <c r="U77" s="3"/>
      <c r="V77" s="3"/>
    </row>
    <row r="78" spans="1:22" x14ac:dyDescent="0.25">
      <c r="A78" s="3"/>
      <c r="B78" s="3"/>
      <c r="C78" s="3"/>
      <c r="D78" s="3"/>
      <c r="E78" s="3"/>
      <c r="F78" s="3"/>
      <c r="G78" s="3"/>
      <c r="H78" s="3"/>
      <c r="I78" s="3"/>
      <c r="J78" s="3"/>
      <c r="K78" s="3"/>
      <c r="L78" s="3"/>
      <c r="M78" s="3"/>
      <c r="N78" s="3"/>
      <c r="O78" s="3"/>
      <c r="P78" s="3"/>
      <c r="Q78" s="3"/>
      <c r="R78" s="3"/>
      <c r="S78" s="3"/>
      <c r="T78" s="3"/>
      <c r="U78" s="3"/>
      <c r="V78" s="3"/>
    </row>
    <row r="79" spans="1:22" x14ac:dyDescent="0.25">
      <c r="A79" s="3"/>
      <c r="B79" s="3"/>
      <c r="C79" s="3"/>
      <c r="D79" s="3"/>
      <c r="E79" s="3"/>
      <c r="F79" s="3"/>
      <c r="G79" s="3"/>
      <c r="H79" s="3"/>
      <c r="I79" s="3"/>
      <c r="J79" s="3"/>
      <c r="K79" s="3"/>
      <c r="L79" s="3"/>
      <c r="M79" s="3"/>
      <c r="N79" s="3"/>
      <c r="O79" s="3"/>
      <c r="P79" s="3"/>
      <c r="Q79" s="3"/>
      <c r="R79" s="3"/>
      <c r="S79" s="3"/>
      <c r="T79" s="3"/>
      <c r="U79" s="3"/>
      <c r="V79" s="3"/>
    </row>
    <row r="80" spans="1:22" x14ac:dyDescent="0.25">
      <c r="A80" s="3"/>
      <c r="B80" s="3"/>
      <c r="C80" s="3"/>
      <c r="D80" s="3"/>
      <c r="E80" s="3"/>
      <c r="F80" s="3"/>
      <c r="G80" s="3"/>
      <c r="H80" s="3"/>
      <c r="I80" s="3"/>
      <c r="J80" s="3"/>
      <c r="K80" s="3"/>
      <c r="L80" s="3"/>
      <c r="M80" s="3"/>
      <c r="N80" s="3"/>
      <c r="O80" s="3"/>
      <c r="P80" s="3"/>
      <c r="Q80" s="3"/>
      <c r="R80" s="3"/>
      <c r="S80" s="3"/>
      <c r="T80" s="3"/>
      <c r="U80" s="3"/>
      <c r="V80" s="3"/>
    </row>
    <row r="81" spans="1:22" x14ac:dyDescent="0.25">
      <c r="A81" s="3"/>
      <c r="B81" s="3"/>
      <c r="C81" s="3"/>
      <c r="D81" s="3"/>
      <c r="E81" s="3"/>
      <c r="F81" s="3"/>
      <c r="G81" s="3"/>
      <c r="H81" s="3"/>
      <c r="I81" s="3"/>
      <c r="J81" s="3"/>
      <c r="K81" s="3"/>
      <c r="L81" s="3"/>
      <c r="M81" s="3"/>
      <c r="N81" s="3"/>
      <c r="O81" s="3"/>
      <c r="P81" s="3"/>
      <c r="Q81" s="3"/>
      <c r="R81" s="3"/>
      <c r="S81" s="3"/>
      <c r="T81" s="3"/>
      <c r="U81" s="3"/>
      <c r="V81" s="3"/>
    </row>
  </sheetData>
  <mergeCells count="11">
    <mergeCell ref="S4:S5"/>
    <mergeCell ref="V4:V5"/>
    <mergeCell ref="W4:W5"/>
    <mergeCell ref="T4:U4"/>
    <mergeCell ref="H4:H5"/>
    <mergeCell ref="F4:F5"/>
    <mergeCell ref="G4:G5"/>
    <mergeCell ref="J4:J5"/>
    <mergeCell ref="M4:M5"/>
    <mergeCell ref="A4:A5"/>
    <mergeCell ref="B4:B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2019-02-19T14:19:06Z</dcterms:modified>
</cp:coreProperties>
</file>